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workbookProtection workbookPassword="DDA7" lockStructure="1"/>
  <bookViews>
    <workbookView xWindow="-108" yWindow="-108" windowWidth="23256" windowHeight="14016" tabRatio="635"/>
  </bookViews>
  <sheets>
    <sheet name="震災の影響度評価" sheetId="2" r:id="rId1"/>
    <sheet name="List" sheetId="3" state="hidden" r:id="rId2"/>
    <sheet name="Table" sheetId="6" state="hidden" r:id="rId3"/>
    <sheet name="被害データ" sheetId="8" state="hidden" r:id="rId4"/>
  </sheets>
  <definedNames>
    <definedName name="_xlnm.Print_Area" localSheetId="0">震災の影響度評価!$A$1:$H$223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2" i="2" l="1"/>
  <c r="B33" i="2" l="1"/>
  <c r="M16" i="2" l="1"/>
  <c r="O17" i="2"/>
  <c r="M17" i="2"/>
  <c r="O16" i="2"/>
  <c r="N16" i="2"/>
  <c r="C6" i="8" l="1"/>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G4" i="6"/>
  <c r="C5" i="8"/>
  <c r="F4" i="6"/>
  <c r="D51" i="8"/>
  <c r="E51" i="8" s="1"/>
  <c r="F51" i="8" s="1"/>
  <c r="G51" i="8" s="1"/>
  <c r="H51" i="8" s="1"/>
  <c r="I51" i="8" s="1"/>
  <c r="J51" i="8" s="1"/>
  <c r="K51" i="8" s="1"/>
  <c r="L51" i="8" s="1"/>
  <c r="M51" i="8" s="1"/>
  <c r="N51" i="8" s="1"/>
  <c r="O51" i="8" s="1"/>
  <c r="P51" i="8" s="1"/>
  <c r="Q51" i="8" s="1"/>
  <c r="R51" i="8" s="1"/>
  <c r="S51" i="8" s="1"/>
  <c r="T51" i="8" s="1"/>
  <c r="U51" i="8" s="1"/>
  <c r="V51" i="8" s="1"/>
  <c r="W51" i="8" s="1"/>
  <c r="X51" i="8" s="1"/>
  <c r="Y51" i="8" s="1"/>
  <c r="Z51" i="8" s="1"/>
  <c r="AA51" i="8" s="1"/>
  <c r="AB51" i="8" s="1"/>
  <c r="AC51" i="8" s="1"/>
  <c r="AD51" i="8" s="1"/>
  <c r="AE51" i="8" s="1"/>
  <c r="AF51" i="8" s="1"/>
  <c r="AG51" i="8" s="1"/>
  <c r="AH51" i="8" s="1"/>
  <c r="AI51" i="8" s="1"/>
  <c r="AJ51" i="8" s="1"/>
  <c r="AK51" i="8" s="1"/>
  <c r="AL51" i="8" s="1"/>
  <c r="AM51" i="8" s="1"/>
  <c r="AN51" i="8" s="1"/>
  <c r="AO51" i="8" s="1"/>
  <c r="AP51" i="8" s="1"/>
  <c r="AQ51" i="8" s="1"/>
  <c r="AR51" i="8" s="1"/>
  <c r="AS51" i="8" s="1"/>
  <c r="AT51" i="8" s="1"/>
  <c r="AU51" i="8" s="1"/>
  <c r="AV51" i="8" s="1"/>
  <c r="AW51" i="8" s="1"/>
  <c r="AX51" i="8" s="1"/>
  <c r="AY51" i="8" s="1"/>
  <c r="AZ51" i="8" s="1"/>
  <c r="BA51" i="8" s="1"/>
  <c r="BB51" i="8" s="1"/>
  <c r="BC51" i="8" s="1"/>
  <c r="BD51" i="8" s="1"/>
  <c r="BE51" i="8" s="1"/>
  <c r="BF51" i="8" s="1"/>
  <c r="BG51" i="8" s="1"/>
  <c r="BH51" i="8" s="1"/>
  <c r="BI51" i="8" s="1"/>
  <c r="BJ51" i="8" s="1"/>
  <c r="BK51" i="8" s="1"/>
  <c r="B46" i="2" l="1"/>
  <c r="B44" i="2"/>
  <c r="B37" i="2"/>
  <c r="B35" i="2"/>
  <c r="E4" i="6"/>
  <c r="G36" i="2" l="1"/>
  <c r="G38" i="2"/>
  <c r="E47" i="2"/>
  <c r="C36" i="2"/>
  <c r="D36" i="2"/>
  <c r="C39" i="2"/>
  <c r="E39" i="2"/>
  <c r="D39" i="2"/>
  <c r="F39" i="2"/>
  <c r="F47" i="2"/>
  <c r="G47" i="2"/>
  <c r="G45" i="2"/>
  <c r="C47" i="2"/>
  <c r="D47" i="2"/>
  <c r="C38" i="2"/>
  <c r="E38" i="2"/>
  <c r="E36" i="2"/>
  <c r="D45" i="2"/>
  <c r="E45" i="2"/>
  <c r="D38" i="2"/>
  <c r="F38" i="2"/>
  <c r="F36" i="2"/>
  <c r="C45" i="2"/>
  <c r="F45" i="2"/>
  <c r="G39" i="2"/>
  <c r="G12" i="2" l="1"/>
  <c r="C13" i="2"/>
  <c r="G13" i="2"/>
  <c r="E13" i="2"/>
  <c r="F12" i="2"/>
  <c r="D13" i="2"/>
  <c r="C12" i="2"/>
  <c r="E12" i="2"/>
  <c r="F13" i="2"/>
  <c r="D12" i="2"/>
</calcChain>
</file>

<file path=xl/comments1.xml><?xml version="1.0" encoding="utf-8"?>
<comments xmlns="http://schemas.openxmlformats.org/spreadsheetml/2006/main">
  <authors>
    <author>作成者</author>
  </authors>
  <commentList>
    <comment ref="C5" authorId="0" shapeId="0">
      <text>
        <r>
          <rPr>
            <sz val="9"/>
            <color indexed="81"/>
            <rFont val="ＭＳ Ｐゴシック"/>
            <family val="3"/>
            <charset val="128"/>
          </rPr>
          <t>製造業種は3区分としています。詳細はシート下部の【解説】内の「■業種区分について」をご覧ください。</t>
        </r>
      </text>
    </comment>
    <comment ref="C7" authorId="0" shapeId="0">
      <text>
        <r>
          <rPr>
            <u/>
            <sz val="12"/>
            <color indexed="81"/>
            <rFont val="ＭＳ Ｐゴシック"/>
            <family val="3"/>
            <charset val="128"/>
          </rPr>
          <t>「推計値」を選択した場合：</t>
        </r>
        <r>
          <rPr>
            <sz val="12"/>
            <color indexed="81"/>
            <rFont val="ＭＳ Ｐゴシック"/>
            <family val="3"/>
            <charset val="128"/>
          </rPr>
          <t xml:space="preserve">
　・過去の地震被害に基づき、一定の仮定を基づき、震度と被害の関係を推計した数値を表示します。
　　例えば、震度6強や7のデータはサンプル数が少なく、被害データそのものでは過小評価になる場合があります。これを防ぐため、関数（近似曲線）を作成し、震度6強や7の被害を推計しています。
　・サンプル数の少ない業種区分・従業員数区分の場合、少ないデータで推計しているため、実際の被害額とは乖離している場合があります。
</t>
        </r>
        <r>
          <rPr>
            <u/>
            <sz val="12"/>
            <color indexed="81"/>
            <rFont val="ＭＳ Ｐゴシック"/>
            <family val="3"/>
            <charset val="128"/>
          </rPr>
          <t>「実績値」を選択した場合：</t>
        </r>
        <r>
          <rPr>
            <sz val="12"/>
            <color indexed="81"/>
            <rFont val="ＭＳ Ｐゴシック"/>
            <family val="3"/>
            <charset val="128"/>
          </rPr>
          <t xml:space="preserve">
　・過去の地震被害での実際の被害の数値そのものを表示します。サンプル数が0の場合、「nodata」として表示されます。
　・あくまで参考としての表示であり、震度6強や7といったサンプル数の小さな被害では、想定されるべき被害よりも過小な被害が表示される可能性があります。
</t>
        </r>
      </text>
    </comment>
    <comment ref="G10" authorId="0" shapeId="0">
      <text>
        <r>
          <rPr>
            <sz val="9"/>
            <color indexed="81"/>
            <rFont val="ＭＳ Ｐゴシック"/>
            <family val="3"/>
            <charset val="128"/>
          </rPr>
          <t>追加3</t>
        </r>
      </text>
    </comment>
    <comment ref="G12" authorId="0" shapeId="0">
      <text>
        <r>
          <rPr>
            <sz val="9"/>
            <color indexed="81"/>
            <rFont val="ＭＳ Ｐゴシック"/>
            <family val="3"/>
            <charset val="128"/>
          </rPr>
          <t>追加2</t>
        </r>
      </text>
    </comment>
    <comment ref="G15" authorId="0" shapeId="0">
      <text>
        <r>
          <rPr>
            <sz val="9"/>
            <color indexed="81"/>
            <rFont val="ＭＳ Ｐゴシック"/>
            <family val="3"/>
            <charset val="128"/>
          </rPr>
          <t>NO.1</t>
        </r>
      </text>
    </comment>
    <comment ref="G33" authorId="0" shapeId="0">
      <text>
        <r>
          <rPr>
            <sz val="9"/>
            <color indexed="81"/>
            <rFont val="ＭＳ Ｐゴシック"/>
            <family val="3"/>
            <charset val="128"/>
          </rPr>
          <t>NO.1</t>
        </r>
      </text>
    </comment>
    <comment ref="G50" authorId="0" shapeId="0">
      <text>
        <r>
          <rPr>
            <sz val="9"/>
            <color indexed="81"/>
            <rFont val="ＭＳ Ｐゴシック"/>
            <family val="3"/>
            <charset val="128"/>
          </rPr>
          <t xml:space="preserve">No.2、4、20、10、11
</t>
        </r>
      </text>
    </comment>
    <comment ref="D81" authorId="0" shapeId="0">
      <text>
        <r>
          <rPr>
            <sz val="10"/>
            <color indexed="81"/>
            <rFont val="ＭＳ Ｐゴシック"/>
            <family val="3"/>
            <charset val="128"/>
          </rPr>
          <t>No.5</t>
        </r>
      </text>
    </comment>
    <comment ref="F130" authorId="0" shapeId="0">
      <text>
        <r>
          <rPr>
            <b/>
            <sz val="9"/>
            <color indexed="81"/>
            <rFont val="ＭＳ Ｐゴシック"/>
            <family val="3"/>
            <charset val="128"/>
          </rPr>
          <t>No.6</t>
        </r>
        <r>
          <rPr>
            <sz val="9"/>
            <color indexed="81"/>
            <rFont val="ＭＳ Ｐゴシック"/>
            <family val="3"/>
            <charset val="128"/>
          </rPr>
          <t xml:space="preserve">
</t>
        </r>
      </text>
    </comment>
  </commentList>
</comments>
</file>

<file path=xl/sharedStrings.xml><?xml version="1.0" encoding="utf-8"?>
<sst xmlns="http://schemas.openxmlformats.org/spreadsheetml/2006/main" count="785" uniqueCount="170">
  <si>
    <t>用途</t>
  </si>
  <si>
    <t>震度</t>
    <rPh sb="0" eb="2">
      <t>シンド</t>
    </rPh>
    <phoneticPr fontId="5"/>
  </si>
  <si>
    <t>業種</t>
    <rPh sb="0" eb="2">
      <t>ギョウシュ</t>
    </rPh>
    <phoneticPr fontId="5"/>
  </si>
  <si>
    <t>農業，林業，漁業, 鉱業，採石業，砂利採取業</t>
  </si>
  <si>
    <t xml:space="preserve">建設業 </t>
  </si>
  <si>
    <t>卸売業，小売業</t>
  </si>
  <si>
    <t>不動産業，物品賃貸業</t>
  </si>
  <si>
    <t>宿泊業，飲食サービス業</t>
  </si>
  <si>
    <t>その他のサービス業</t>
    <rPh sb="2" eb="3">
      <t>ホカ</t>
    </rPh>
    <rPh sb="8" eb="9">
      <t>ギョウ</t>
    </rPh>
    <phoneticPr fontId="12"/>
  </si>
  <si>
    <t>従業員数（人）</t>
    <rPh sb="0" eb="3">
      <t>ジュウギョウイン</t>
    </rPh>
    <rPh sb="3" eb="4">
      <t>スウ</t>
    </rPh>
    <rPh sb="5" eb="6">
      <t>ニン</t>
    </rPh>
    <phoneticPr fontId="5"/>
  </si>
  <si>
    <t>震度5強</t>
    <rPh sb="0" eb="2">
      <t>シンド</t>
    </rPh>
    <rPh sb="3" eb="4">
      <t>キョウ</t>
    </rPh>
    <phoneticPr fontId="5"/>
  </si>
  <si>
    <t>震度6弱</t>
    <rPh sb="0" eb="2">
      <t>シンド</t>
    </rPh>
    <rPh sb="3" eb="4">
      <t>ジャク</t>
    </rPh>
    <phoneticPr fontId="5"/>
  </si>
  <si>
    <t>震度6強</t>
    <rPh sb="0" eb="2">
      <t>シンド</t>
    </rPh>
    <rPh sb="3" eb="4">
      <t>キョウ</t>
    </rPh>
    <phoneticPr fontId="5"/>
  </si>
  <si>
    <t>震度7</t>
    <rPh sb="0" eb="2">
      <t>シンド</t>
    </rPh>
    <phoneticPr fontId="5"/>
  </si>
  <si>
    <t>震度5弱</t>
    <rPh sb="0" eb="2">
      <t>シンド</t>
    </rPh>
    <rPh sb="3" eb="4">
      <t>ジャク</t>
    </rPh>
    <phoneticPr fontId="5"/>
  </si>
  <si>
    <t>従業員数</t>
    <rPh sb="0" eb="3">
      <t>ジュウギョウイン</t>
    </rPh>
    <rPh sb="3" eb="4">
      <t>スウ</t>
    </rPh>
    <phoneticPr fontId="5"/>
  </si>
  <si>
    <t>5人以下</t>
  </si>
  <si>
    <t>6人から20人</t>
  </si>
  <si>
    <t>21人から50人</t>
  </si>
  <si>
    <t>51人から100人</t>
  </si>
  <si>
    <t>101人以上</t>
  </si>
  <si>
    <t>業種区分</t>
    <rPh sb="0" eb="2">
      <t>ギョウシュ</t>
    </rPh>
    <rPh sb="2" eb="4">
      <t>クブン</t>
    </rPh>
    <phoneticPr fontId="5"/>
  </si>
  <si>
    <t>①</t>
  </si>
  <si>
    <t>nodata</t>
  </si>
  <si>
    <t>E基礎素材型産業</t>
  </si>
  <si>
    <t>E加工組立型産業</t>
  </si>
  <si>
    <t>E生活関連型産業</t>
  </si>
  <si>
    <t>②</t>
  </si>
  <si>
    <t>③</t>
  </si>
  <si>
    <t>④</t>
  </si>
  <si>
    <t>⑤</t>
  </si>
  <si>
    <t>業種区分</t>
    <rPh sb="0" eb="2">
      <t>ギョウシュ</t>
    </rPh>
    <rPh sb="2" eb="4">
      <t>クブン</t>
    </rPh>
    <phoneticPr fontId="18"/>
  </si>
  <si>
    <t>分類</t>
    <rPh sb="0" eb="2">
      <t>ブンルイ</t>
    </rPh>
    <phoneticPr fontId="12"/>
  </si>
  <si>
    <t>（業種区分フラグ）</t>
    <phoneticPr fontId="18"/>
  </si>
  <si>
    <t>農業，林業，漁業, 鉱業，採石業，砂利採取業</t>
    <phoneticPr fontId="12"/>
  </si>
  <si>
    <r>
      <t>A</t>
    </r>
    <r>
      <rPr>
        <sz val="11"/>
        <color theme="1"/>
        <rFont val="ＭＳ Ｐゴシック"/>
        <family val="2"/>
        <scheme val="minor"/>
      </rPr>
      <t>BC</t>
    </r>
    <phoneticPr fontId="12"/>
  </si>
  <si>
    <t xml:space="preserve">建設業 </t>
    <phoneticPr fontId="12"/>
  </si>
  <si>
    <t>D</t>
    <phoneticPr fontId="12"/>
  </si>
  <si>
    <t>製造業（基礎素材型産業）</t>
    <rPh sb="0" eb="3">
      <t>セイゾウギョウ</t>
    </rPh>
    <phoneticPr fontId="12"/>
  </si>
  <si>
    <t>E基礎素材型産業</t>
    <phoneticPr fontId="18"/>
  </si>
  <si>
    <t>製造業（加工組立型産業）</t>
    <phoneticPr fontId="12"/>
  </si>
  <si>
    <t>製造業（生活関連型産業）</t>
    <phoneticPr fontId="12"/>
  </si>
  <si>
    <t>卸売業，小売業</t>
    <phoneticPr fontId="12"/>
  </si>
  <si>
    <t>I</t>
    <phoneticPr fontId="12"/>
  </si>
  <si>
    <t>不動産業，物品賃貸業</t>
    <phoneticPr fontId="12"/>
  </si>
  <si>
    <t>K</t>
    <phoneticPr fontId="12"/>
  </si>
  <si>
    <t>M</t>
    <phoneticPr fontId="12"/>
  </si>
  <si>
    <t>従業員数区分</t>
    <rPh sb="0" eb="3">
      <t>ジュウギョウイン</t>
    </rPh>
    <rPh sb="3" eb="4">
      <t>スウ</t>
    </rPh>
    <rPh sb="4" eb="6">
      <t>クブン</t>
    </rPh>
    <phoneticPr fontId="5"/>
  </si>
  <si>
    <t>従業員数区分</t>
    <rPh sb="0" eb="3">
      <t>ジュウギョウイン</t>
    </rPh>
    <rPh sb="3" eb="4">
      <t>スウ</t>
    </rPh>
    <rPh sb="4" eb="6">
      <t>クブン</t>
    </rPh>
    <phoneticPr fontId="18"/>
  </si>
  <si>
    <t>分類（業種区分フラグ）</t>
    <rPh sb="0" eb="2">
      <t>ブンルイ</t>
    </rPh>
    <phoneticPr fontId="18"/>
  </si>
  <si>
    <t>従業員数</t>
    <rPh sb="0" eb="3">
      <t>ジュウギョウイン</t>
    </rPh>
    <rPh sb="3" eb="4">
      <t>スウ</t>
    </rPh>
    <phoneticPr fontId="18"/>
  </si>
  <si>
    <t>①</t>
    <phoneticPr fontId="18"/>
  </si>
  <si>
    <t>5人以下</t>
    <phoneticPr fontId="18"/>
  </si>
  <si>
    <t>②</t>
    <phoneticPr fontId="18"/>
  </si>
  <si>
    <t>6人から20人</t>
    <phoneticPr fontId="18"/>
  </si>
  <si>
    <t>③</t>
    <phoneticPr fontId="18"/>
  </si>
  <si>
    <t>21人から50人</t>
    <phoneticPr fontId="18"/>
  </si>
  <si>
    <t>④</t>
    <phoneticPr fontId="18"/>
  </si>
  <si>
    <t>51人から100人</t>
    <phoneticPr fontId="18"/>
  </si>
  <si>
    <t>⑤</t>
    <phoneticPr fontId="18"/>
  </si>
  <si>
    <t>101人以上</t>
    <phoneticPr fontId="18"/>
  </si>
  <si>
    <t>売上被害額</t>
    <rPh sb="0" eb="2">
      <t>ウリアゲ</t>
    </rPh>
    <rPh sb="2" eb="4">
      <t>ヒガイ</t>
    </rPh>
    <rPh sb="4" eb="5">
      <t>ガク</t>
    </rPh>
    <phoneticPr fontId="5"/>
  </si>
  <si>
    <t>Key</t>
    <phoneticPr fontId="5"/>
  </si>
  <si>
    <t>震度5-</t>
    <rPh sb="0" eb="2">
      <t>シンド</t>
    </rPh>
    <phoneticPr fontId="5"/>
  </si>
  <si>
    <t>震度5+</t>
    <rPh sb="0" eb="2">
      <t>シンド</t>
    </rPh>
    <phoneticPr fontId="5"/>
  </si>
  <si>
    <t>震度6-</t>
    <rPh sb="0" eb="2">
      <t>シンド</t>
    </rPh>
    <phoneticPr fontId="5"/>
  </si>
  <si>
    <t>震度6+</t>
    <rPh sb="0" eb="2">
      <t>シンド</t>
    </rPh>
    <phoneticPr fontId="5"/>
  </si>
  <si>
    <t>製造業（加工組立型産業）</t>
  </si>
  <si>
    <t>製造業（生活関連型産業）</t>
  </si>
  <si>
    <t>【解説】</t>
    <rPh sb="1" eb="3">
      <t>カイセツ</t>
    </rPh>
    <phoneticPr fontId="5"/>
  </si>
  <si>
    <t>■J-SHIS 地震ハザードステーション　http://www.j-shis.bosai.go.jp/</t>
    <phoneticPr fontId="5"/>
  </si>
  <si>
    <t>■内閣府 防災情報のページ　http://www.bousai.go.jp/index.html</t>
    <phoneticPr fontId="5"/>
  </si>
  <si>
    <t>■中小企業BCP策定運用指針　http://www.chusho.meti.go.jp/bcp/index.html</t>
    <phoneticPr fontId="5"/>
  </si>
  <si>
    <t>【参考リンク集】</t>
    <rPh sb="1" eb="3">
      <t>サンコウ</t>
    </rPh>
    <rPh sb="6" eb="7">
      <t>シュウ</t>
    </rPh>
    <phoneticPr fontId="5"/>
  </si>
  <si>
    <t>以下の情報についてご入力下さい</t>
    <rPh sb="0" eb="2">
      <t>イカ</t>
    </rPh>
    <rPh sb="3" eb="5">
      <t>ジョウホウ</t>
    </rPh>
    <rPh sb="10" eb="12">
      <t>ニュウリョク</t>
    </rPh>
    <rPh sb="12" eb="13">
      <t>クダ</t>
    </rPh>
    <phoneticPr fontId="5"/>
  </si>
  <si>
    <t>表示するデータの種類</t>
    <rPh sb="0" eb="2">
      <t>ヒョウジ</t>
    </rPh>
    <rPh sb="8" eb="10">
      <t>シュルイ</t>
    </rPh>
    <phoneticPr fontId="18"/>
  </si>
  <si>
    <t>表示するデータの種類区分</t>
    <rPh sb="10" eb="12">
      <t>クブン</t>
    </rPh>
    <phoneticPr fontId="5"/>
  </si>
  <si>
    <t>表示するデータの種類</t>
    <rPh sb="0" eb="2">
      <t>ヒョウジ</t>
    </rPh>
    <rPh sb="8" eb="10">
      <t>シュルイ</t>
    </rPh>
    <phoneticPr fontId="5"/>
  </si>
  <si>
    <t>有形固定資産の被害額</t>
    <rPh sb="9" eb="10">
      <t>ガク</t>
    </rPh>
    <phoneticPr fontId="5"/>
  </si>
  <si>
    <t>実被害データ</t>
    <rPh sb="0" eb="1">
      <t>ジツ</t>
    </rPh>
    <rPh sb="1" eb="3">
      <t>ヒガイ</t>
    </rPh>
    <phoneticPr fontId="28"/>
  </si>
  <si>
    <t>近似曲線データ</t>
    <rPh sb="0" eb="2">
      <t>キンジ</t>
    </rPh>
    <rPh sb="2" eb="4">
      <t>キョクセン</t>
    </rPh>
    <phoneticPr fontId="28"/>
  </si>
  <si>
    <t>震度5弱</t>
    <rPh sb="0" eb="2">
      <t>シンド</t>
    </rPh>
    <rPh sb="3" eb="4">
      <t>ジャク</t>
    </rPh>
    <phoneticPr fontId="1"/>
  </si>
  <si>
    <t>震度5強</t>
    <rPh sb="0" eb="2">
      <t>シンド</t>
    </rPh>
    <rPh sb="3" eb="4">
      <t>キョウ</t>
    </rPh>
    <phoneticPr fontId="1"/>
  </si>
  <si>
    <t>震度6弱</t>
    <rPh sb="0" eb="2">
      <t>シンド</t>
    </rPh>
    <rPh sb="3" eb="4">
      <t>ジャク</t>
    </rPh>
    <phoneticPr fontId="1"/>
  </si>
  <si>
    <t>震度6強</t>
    <rPh sb="0" eb="2">
      <t>シンド</t>
    </rPh>
    <rPh sb="3" eb="4">
      <t>キョウ</t>
    </rPh>
    <phoneticPr fontId="1"/>
  </si>
  <si>
    <t>震度7</t>
    <rPh sb="0" eb="2">
      <t>シンド</t>
    </rPh>
    <phoneticPr fontId="1"/>
  </si>
  <si>
    <t>震度4</t>
    <phoneticPr fontId="12"/>
  </si>
  <si>
    <t>事業中断期間（月）</t>
    <phoneticPr fontId="12"/>
  </si>
  <si>
    <t>実被害データ</t>
    <phoneticPr fontId="28"/>
  </si>
  <si>
    <t>近似曲線データ</t>
    <phoneticPr fontId="28"/>
  </si>
  <si>
    <t>業種区分</t>
    <phoneticPr fontId="1"/>
  </si>
  <si>
    <t>従業員数区分</t>
    <phoneticPr fontId="1"/>
  </si>
  <si>
    <t>震度4</t>
    <phoneticPr fontId="12"/>
  </si>
  <si>
    <t>震度5弱</t>
    <phoneticPr fontId="1"/>
  </si>
  <si>
    <t>震度5強</t>
    <phoneticPr fontId="1"/>
  </si>
  <si>
    <t>震度6弱</t>
    <phoneticPr fontId="1"/>
  </si>
  <si>
    <t>震度6強</t>
    <phoneticPr fontId="1"/>
  </si>
  <si>
    <t>震度7</t>
    <phoneticPr fontId="1"/>
  </si>
  <si>
    <t>ABC</t>
    <phoneticPr fontId="12"/>
  </si>
  <si>
    <t>D</t>
    <phoneticPr fontId="12"/>
  </si>
  <si>
    <t>I</t>
    <phoneticPr fontId="12"/>
  </si>
  <si>
    <t>K</t>
    <phoneticPr fontId="12"/>
  </si>
  <si>
    <t>M</t>
    <phoneticPr fontId="12"/>
  </si>
  <si>
    <t>FGHJLMNOPQRST</t>
    <phoneticPr fontId="12"/>
  </si>
  <si>
    <t>海溝型地震</t>
    <rPh sb="0" eb="3">
      <t>カイコウガタ</t>
    </rPh>
    <rPh sb="3" eb="5">
      <t>ジシン</t>
    </rPh>
    <phoneticPr fontId="5"/>
  </si>
  <si>
    <t>直下型地震</t>
    <rPh sb="0" eb="3">
      <t>チョッカガタ</t>
    </rPh>
    <rPh sb="3" eb="5">
      <t>ジシン</t>
    </rPh>
    <phoneticPr fontId="5"/>
  </si>
  <si>
    <t>近似曲線データ</t>
    <phoneticPr fontId="28"/>
  </si>
  <si>
    <t>実被害データ</t>
    <phoneticPr fontId="28"/>
  </si>
  <si>
    <t>【利用における注意事項】</t>
    <phoneticPr fontId="5"/>
  </si>
  <si>
    <t>M</t>
    <phoneticPr fontId="12"/>
  </si>
  <si>
    <t>①</t>
    <phoneticPr fontId="5"/>
  </si>
  <si>
    <t>I</t>
    <phoneticPr fontId="12"/>
  </si>
  <si>
    <t>FGHJLMNOPQRST</t>
    <phoneticPr fontId="12"/>
  </si>
  <si>
    <t>■震度別の被害イメージについて</t>
    <rPh sb="1" eb="3">
      <t>シンド</t>
    </rPh>
    <rPh sb="3" eb="4">
      <t>ベツ</t>
    </rPh>
    <rPh sb="5" eb="7">
      <t>ヒガイ</t>
    </rPh>
    <phoneticPr fontId="5"/>
  </si>
  <si>
    <t>　■海溝型地震と直下型地震の推定被害の大きい値を示しています。詳細は中段の「海溝型地震による推定被害」と「直下型地震による推定被害」をご覧ください。</t>
    <rPh sb="8" eb="11">
      <t>チョッカガタ</t>
    </rPh>
    <rPh sb="11" eb="13">
      <t>ジシン</t>
    </rPh>
    <rPh sb="14" eb="16">
      <t>スイテイ</t>
    </rPh>
    <rPh sb="16" eb="18">
      <t>ヒガイ</t>
    </rPh>
    <rPh sb="19" eb="20">
      <t>オオ</t>
    </rPh>
    <rPh sb="22" eb="23">
      <t>アタイ</t>
    </rPh>
    <rPh sb="24" eb="25">
      <t>シメ</t>
    </rPh>
    <rPh sb="31" eb="33">
      <t>ショウサイ</t>
    </rPh>
    <rPh sb="34" eb="36">
      <t>チュウダン</t>
    </rPh>
    <rPh sb="68" eb="69">
      <t>ラン</t>
    </rPh>
    <phoneticPr fontId="5"/>
  </si>
  <si>
    <t>【謝辞】</t>
    <rPh sb="1" eb="3">
      <t>シャジ</t>
    </rPh>
    <phoneticPr fontId="5"/>
  </si>
  <si>
    <t>　震度階級別での被害のイメージについては、右図を参考ください。</t>
    <rPh sb="1" eb="3">
      <t>シンド</t>
    </rPh>
    <rPh sb="3" eb="5">
      <t>カイキュウ</t>
    </rPh>
    <rPh sb="5" eb="6">
      <t>ベツ</t>
    </rPh>
    <rPh sb="8" eb="10">
      <t>ヒガイ</t>
    </rPh>
    <rPh sb="21" eb="22">
      <t>ミギ</t>
    </rPh>
    <rPh sb="22" eb="23">
      <t>ズ</t>
    </rPh>
    <rPh sb="24" eb="26">
      <t>サンコウ</t>
    </rPh>
    <phoneticPr fontId="5"/>
  </si>
  <si>
    <r>
      <t>表示するデータの種類</t>
    </r>
    <r>
      <rPr>
        <b/>
        <vertAlign val="superscript"/>
        <sz val="12"/>
        <color theme="1"/>
        <rFont val="メイリオ"/>
        <family val="3"/>
        <charset val="128"/>
      </rPr>
      <t>注1)</t>
    </r>
    <rPh sb="0" eb="2">
      <t>ヒョウジ</t>
    </rPh>
    <rPh sb="8" eb="10">
      <t>シュルイ</t>
    </rPh>
    <rPh sb="10" eb="11">
      <t>チュウ</t>
    </rPh>
    <phoneticPr fontId="5"/>
  </si>
  <si>
    <t>データ数</t>
    <rPh sb="3" eb="4">
      <t>スウ</t>
    </rPh>
    <phoneticPr fontId="5"/>
  </si>
  <si>
    <r>
      <t>事業中断期間</t>
    </r>
    <r>
      <rPr>
        <vertAlign val="superscript"/>
        <sz val="11"/>
        <color theme="1"/>
        <rFont val="メイリオ"/>
        <family val="3"/>
        <charset val="128"/>
      </rPr>
      <t>注3）</t>
    </r>
    <rPh sb="0" eb="2">
      <t>ジギョウ</t>
    </rPh>
    <rPh sb="2" eb="4">
      <t>チュウダン</t>
    </rPh>
    <rPh sb="4" eb="6">
      <t>キカン</t>
    </rPh>
    <phoneticPr fontId="5"/>
  </si>
  <si>
    <t>■業種区分について</t>
    <rPh sb="1" eb="3">
      <t>ギョウシュ</t>
    </rPh>
    <rPh sb="3" eb="5">
      <t>クブン</t>
    </rPh>
    <phoneticPr fontId="5"/>
  </si>
  <si>
    <r>
      <t>有形固定資産の被害額</t>
    </r>
    <r>
      <rPr>
        <vertAlign val="superscript"/>
        <sz val="11"/>
        <color theme="1"/>
        <rFont val="メイリオ"/>
        <family val="3"/>
        <charset val="128"/>
      </rPr>
      <t>注5）</t>
    </r>
    <phoneticPr fontId="5"/>
  </si>
  <si>
    <r>
      <t>有形固定資産の被害額</t>
    </r>
    <r>
      <rPr>
        <vertAlign val="superscript"/>
        <sz val="11"/>
        <color theme="1"/>
        <rFont val="メイリオ"/>
        <family val="3"/>
        <charset val="128"/>
      </rPr>
      <t>注2）</t>
    </r>
    <rPh sb="9" eb="10">
      <t>ガク</t>
    </rPh>
    <rPh sb="10" eb="11">
      <t>チュウ</t>
    </rPh>
    <phoneticPr fontId="5"/>
  </si>
  <si>
    <r>
      <t>【海溝型地震による推定被害】</t>
    </r>
    <r>
      <rPr>
        <vertAlign val="superscript"/>
        <sz val="11"/>
        <color theme="1"/>
        <rFont val="メイリオ"/>
        <family val="3"/>
        <charset val="128"/>
      </rPr>
      <t>注1～3）</t>
    </r>
    <phoneticPr fontId="5"/>
  </si>
  <si>
    <t>　・加工組立型産業：</t>
    <phoneticPr fontId="5"/>
  </si>
  <si>
    <t>　・生活関連型産業：</t>
    <phoneticPr fontId="5"/>
  </si>
  <si>
    <t>　・基礎素材型産業：</t>
    <phoneticPr fontId="5"/>
  </si>
  <si>
    <t>　　　以下の製品の製造業、および化学工業・鉄鋼業：</t>
    <phoneticPr fontId="5"/>
  </si>
  <si>
    <t>　　　木材・木製品、パルプ・紙・紙加工品、石油製品・石炭製品、プラスチック製品、</t>
    <phoneticPr fontId="5"/>
  </si>
  <si>
    <t>　　　ゴム製品、窯業・土石製品、非鉄金属、金属製品</t>
    <phoneticPr fontId="5"/>
  </si>
  <si>
    <t>　　　以下の機械器具製品の製造業：</t>
    <phoneticPr fontId="5"/>
  </si>
  <si>
    <t>　　　一般機械、電気機械、輸送用機械、精密機械</t>
    <phoneticPr fontId="5"/>
  </si>
  <si>
    <t>　　　以下の製品の製造業、および繊維工業・出版・印刷同関連産業：</t>
    <phoneticPr fontId="5"/>
  </si>
  <si>
    <t>　　　食料品、飲料・たばこ・飼料、衣服・その他の繊維製品、家具・装備品、</t>
    <phoneticPr fontId="5"/>
  </si>
  <si>
    <t>　　　なめし革・同製品・毛皮、その他</t>
    <phoneticPr fontId="5"/>
  </si>
  <si>
    <t>■本指標内においての「海溝型地震」と「直下型地震」の違い</t>
    <rPh sb="21" eb="22">
      <t>ガタ</t>
    </rPh>
    <rPh sb="26" eb="27">
      <t>チガ</t>
    </rPh>
    <phoneticPr fontId="5"/>
  </si>
  <si>
    <t>出典：「震度とゆれの状況」（気象庁ホームページ）（http://www.jma.go.jp/jma/kishou/know/shindo/shindo-gaiyo.png）</t>
    <phoneticPr fontId="5"/>
  </si>
  <si>
    <t>出典：「全国地震動予測地図２０１７年版」（地震調査研究推進本部）(https://www.jishin.go.jp/evaluation/seismic_hazard_map/shm_report/shm_report_2017/)</t>
  </si>
  <si>
    <t>推計値</t>
    <rPh sb="0" eb="3">
      <t>スイケイチ</t>
    </rPh>
    <phoneticPr fontId="18"/>
  </si>
  <si>
    <t>■推計値の推定誤差について（平均値から「何件に1件」の被害（非超過確率値）を推計する方法）</t>
    <rPh sb="1" eb="4">
      <t>スイケイチ</t>
    </rPh>
    <rPh sb="5" eb="7">
      <t>スイテイ</t>
    </rPh>
    <rPh sb="7" eb="9">
      <t>ゴサ</t>
    </rPh>
    <rPh sb="14" eb="16">
      <t>ヘイキン</t>
    </rPh>
    <rPh sb="16" eb="17">
      <t>チ</t>
    </rPh>
    <rPh sb="20" eb="21">
      <t>ナン</t>
    </rPh>
    <rPh sb="21" eb="22">
      <t>ケン</t>
    </rPh>
    <rPh sb="24" eb="25">
      <t>ケン</t>
    </rPh>
    <rPh sb="27" eb="29">
      <t>ヒガイ</t>
    </rPh>
    <rPh sb="30" eb="31">
      <t>ヒ</t>
    </rPh>
    <rPh sb="31" eb="33">
      <t>チョウカ</t>
    </rPh>
    <rPh sb="33" eb="35">
      <t>カクリツ</t>
    </rPh>
    <rPh sb="35" eb="36">
      <t>チ</t>
    </rPh>
    <rPh sb="38" eb="40">
      <t>スイケイ</t>
    </rPh>
    <rPh sb="42" eb="44">
      <t>ホウホウ</t>
    </rPh>
    <phoneticPr fontId="5"/>
  </si>
  <si>
    <t>実績値</t>
    <rPh sb="0" eb="2">
      <t>ジッセキ</t>
    </rPh>
    <rPh sb="2" eb="3">
      <t>チ</t>
    </rPh>
    <phoneticPr fontId="5"/>
  </si>
  <si>
    <t>熊本地震の実績被害額をもとに算出</t>
    <phoneticPr fontId="5"/>
  </si>
  <si>
    <t>東日本大震災の実績被害額をもとに算出</t>
    <phoneticPr fontId="5"/>
  </si>
  <si>
    <t>東日本大震災の実績被害額をもとに推計して算出</t>
    <rPh sb="16" eb="18">
      <t>スイケイ</t>
    </rPh>
    <phoneticPr fontId="5"/>
  </si>
  <si>
    <t>熊本地震の実績被害額をもとに推計して算出</t>
    <phoneticPr fontId="5"/>
  </si>
  <si>
    <t>)</t>
    <phoneticPr fontId="5"/>
  </si>
  <si>
    <t>有形固定資産の被害額（</t>
    <phoneticPr fontId="5"/>
  </si>
  <si>
    <t>売上被害額（</t>
    <phoneticPr fontId="5"/>
  </si>
  <si>
    <t>：右軸）</t>
    <phoneticPr fontId="5"/>
  </si>
  <si>
    <t>事業中断期間（</t>
    <phoneticPr fontId="5"/>
  </si>
  <si>
    <t>　製造業種は工業統計調査（経済産業省）に使用される産業3類型に基づき、以下の３区分としています：</t>
    <phoneticPr fontId="5"/>
  </si>
  <si>
    <t>　推計値での算出結果には推定誤差があります。被害額や事業中断期間に以下の係数を乗じることにより、非超過確率値を算出することができます（実績値には適用できません）。</t>
    <rPh sb="1" eb="4">
      <t>スイケイチ</t>
    </rPh>
    <rPh sb="6" eb="8">
      <t>サンシュツ</t>
    </rPh>
    <rPh sb="8" eb="10">
      <t>ケッカ</t>
    </rPh>
    <rPh sb="12" eb="14">
      <t>スイテイ</t>
    </rPh>
    <rPh sb="14" eb="16">
      <t>ゴサ</t>
    </rPh>
    <phoneticPr fontId="5"/>
  </si>
  <si>
    <t>　詳細は「説明資料　4.3 推計値の誤差について」をご覧ください。</t>
    <rPh sb="1" eb="3">
      <t>ショウサイ</t>
    </rPh>
    <rPh sb="27" eb="28">
      <t>ラン</t>
    </rPh>
    <phoneticPr fontId="5"/>
  </si>
  <si>
    <t>　詳細は「説明資料　１．指標の算出に当たって」をご覧ください。</t>
    <rPh sb="1" eb="3">
      <t>ショウサイ</t>
    </rPh>
    <rPh sb="25" eb="26">
      <t>ラン</t>
    </rPh>
    <phoneticPr fontId="5"/>
  </si>
  <si>
    <r>
      <t>【地震発生時の想定被害（被害額及び事業中断期間）のグラフ】</t>
    </r>
    <r>
      <rPr>
        <b/>
        <vertAlign val="superscript"/>
        <sz val="11"/>
        <color theme="0"/>
        <rFont val="メイリオ"/>
        <family val="3"/>
        <charset val="128"/>
      </rPr>
      <t>注1～5）</t>
    </r>
    <rPh sb="1" eb="3">
      <t>ジシン</t>
    </rPh>
    <rPh sb="3" eb="5">
      <t>ハッセイ</t>
    </rPh>
    <rPh sb="5" eb="6">
      <t>ジ</t>
    </rPh>
    <rPh sb="7" eb="9">
      <t>ソウテイ</t>
    </rPh>
    <rPh sb="9" eb="11">
      <t>ヒガイ</t>
    </rPh>
    <rPh sb="12" eb="14">
      <t>ヒガイ</t>
    </rPh>
    <rPh sb="14" eb="15">
      <t>ガク</t>
    </rPh>
    <rPh sb="15" eb="16">
      <t>オヨ</t>
    </rPh>
    <rPh sb="17" eb="19">
      <t>ジギョウ</t>
    </rPh>
    <rPh sb="19" eb="21">
      <t>チュウダン</t>
    </rPh>
    <rPh sb="21" eb="23">
      <t>キカン</t>
    </rPh>
    <rPh sb="29" eb="30">
      <t>チュウ</t>
    </rPh>
    <phoneticPr fontId="5"/>
  </si>
  <si>
    <r>
      <t>【推定被害額（海溝型地震・直下型地震の推定被害の大きい方の値）】</t>
    </r>
    <r>
      <rPr>
        <b/>
        <vertAlign val="superscript"/>
        <sz val="11"/>
        <color theme="0"/>
        <rFont val="メイリオ"/>
        <family val="3"/>
        <charset val="128"/>
      </rPr>
      <t>注1～5）</t>
    </r>
    <rPh sb="5" eb="6">
      <t>ガク</t>
    </rPh>
    <rPh sb="7" eb="10">
      <t>カイコウガタ</t>
    </rPh>
    <rPh sb="10" eb="12">
      <t>ジシン</t>
    </rPh>
    <rPh sb="19" eb="21">
      <t>スイテイ</t>
    </rPh>
    <rPh sb="21" eb="23">
      <t>ヒガイ</t>
    </rPh>
    <rPh sb="24" eb="25">
      <t>オオ</t>
    </rPh>
    <rPh sb="27" eb="28">
      <t>ホウ</t>
    </rPh>
    <rPh sb="29" eb="30">
      <t>アタイ</t>
    </rPh>
    <phoneticPr fontId="5"/>
  </si>
  <si>
    <r>
      <t>【直下型地震による推定被害】</t>
    </r>
    <r>
      <rPr>
        <vertAlign val="superscript"/>
        <sz val="11"/>
        <color theme="1"/>
        <rFont val="メイリオ"/>
        <family val="3"/>
        <charset val="128"/>
      </rPr>
      <t>注1・4～5）</t>
    </r>
    <rPh sb="14" eb="15">
      <t>チュウ</t>
    </rPh>
    <phoneticPr fontId="5"/>
  </si>
  <si>
    <t>売上被害額</t>
    <phoneticPr fontId="5"/>
  </si>
  <si>
    <r>
      <t>売上被害額</t>
    </r>
    <r>
      <rPr>
        <vertAlign val="superscript"/>
        <sz val="11"/>
        <color theme="1"/>
        <rFont val="メイリオ"/>
        <family val="3"/>
        <charset val="128"/>
      </rPr>
      <t>注3）</t>
    </r>
    <rPh sb="0" eb="2">
      <t>ウリアゲ</t>
    </rPh>
    <rPh sb="2" eb="4">
      <t>ヒガイ</t>
    </rPh>
    <rPh sb="4" eb="5">
      <t>ガク</t>
    </rPh>
    <phoneticPr fontId="5"/>
  </si>
  <si>
    <t>日本列島とその周辺で発生する地震のタイプ　　　　　　　　　　　　　　　　　　　　　　　　　　　</t>
    <phoneticPr fontId="5"/>
  </si>
  <si>
    <t>　（実際の被害は右図の被害に加え、揺れの性状や耐震性、そして複合災害</t>
    <rPh sb="2" eb="4">
      <t>ジッサイ</t>
    </rPh>
    <rPh sb="5" eb="7">
      <t>ヒガイ</t>
    </rPh>
    <rPh sb="8" eb="9">
      <t>ミギ</t>
    </rPh>
    <rPh sb="9" eb="10">
      <t>ズ</t>
    </rPh>
    <rPh sb="11" eb="13">
      <t>ヒガイ</t>
    </rPh>
    <rPh sb="14" eb="15">
      <t>クワ</t>
    </rPh>
    <rPh sb="17" eb="18">
      <t>ユ</t>
    </rPh>
    <rPh sb="20" eb="22">
      <t>セイジョウ</t>
    </rPh>
    <rPh sb="23" eb="26">
      <t>タイシンセイ</t>
    </rPh>
    <rPh sb="30" eb="32">
      <t>フクゴウ</t>
    </rPh>
    <rPh sb="32" eb="34">
      <t>サイガイ</t>
    </rPh>
    <phoneticPr fontId="5"/>
  </si>
  <si>
    <t>　（津波、地震火災、など）の影響により大きく変動します。</t>
    <rPh sb="14" eb="16">
      <t>エイキョウ</t>
    </rPh>
    <rPh sb="19" eb="20">
      <t>オオ</t>
    </rPh>
    <rPh sb="22" eb="24">
      <t>ヘンドウ</t>
    </rPh>
    <phoneticPr fontId="5"/>
  </si>
  <si>
    <t>震度とゆれの状況 　　　　　　　　　　　　　　　　</t>
    <rPh sb="0" eb="2">
      <t>シンド</t>
    </rPh>
    <rPh sb="6" eb="8">
      <t>ジョウキョウ</t>
    </rPh>
    <phoneticPr fontId="5"/>
  </si>
  <si>
    <t>有形固定資産
被害額(千円)</t>
  </si>
  <si>
    <t>推定売上被害額（千円）</t>
  </si>
  <si>
    <t>推定売上被害額（千円）</t>
    <rPh sb="0" eb="2">
      <t>スイテイ</t>
    </rPh>
    <rPh sb="2" eb="4">
      <t>ウリアゲ</t>
    </rPh>
    <rPh sb="4" eb="6">
      <t>ヒガイ</t>
    </rPh>
    <rPh sb="6" eb="7">
      <t>ガク</t>
    </rPh>
    <phoneticPr fontId="12"/>
  </si>
  <si>
    <t>有形固定資産被害額(千円)</t>
    <phoneticPr fontId="5"/>
  </si>
  <si>
    <t>単位：千円</t>
  </si>
  <si>
    <t>単位：ヶ月（上段）、千円（下段）</t>
    <rPh sb="4" eb="5">
      <t>ツキ</t>
    </rPh>
    <rPh sb="6" eb="8">
      <t>ジョウダン</t>
    </rPh>
    <rPh sb="13" eb="15">
      <t>ゲダン</t>
    </rPh>
    <phoneticPr fontId="5"/>
  </si>
  <si>
    <t>単位：千円</t>
    <rPh sb="0" eb="2">
      <t>タンイ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</si>
</sst>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Red]\-#,##0.0"/>
  </numFmts>
  <fonts count="45"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メイリオ"/>
      <family val="3"/>
      <charset val="128"/>
    </font>
    <font>
      <sz val="11"/>
      <color theme="1"/>
      <name val="ＭＳ Ｐゴシック"/>
      <family val="2"/>
      <scheme val="minor"/>
    </font>
    <font>
      <b/>
      <sz val="11"/>
      <color theme="1"/>
      <name val="メイリオ"/>
      <family val="3"/>
      <charset val="128"/>
    </font>
    <font>
      <sz val="9"/>
      <color theme="1"/>
      <name val="メイリオ"/>
      <family val="3"/>
      <charset val="128"/>
    </font>
    <font>
      <sz val="10"/>
      <color theme="1"/>
      <name val="Verdana"/>
      <family val="2"/>
    </font>
    <font>
      <sz val="11"/>
      <name val="ＭＳ Ｐゴシック"/>
      <family val="3"/>
      <charset val="128"/>
    </font>
    <font>
      <sz val="6"/>
      <name val="ＭＳ Ｐゴシック"/>
      <family val="3"/>
      <charset val="128"/>
    </font>
    <font>
      <sz val="11"/>
      <color theme="1"/>
      <name val="ＭＳ Ｐゴシック"/>
      <family val="3"/>
      <charset val="128"/>
      <scheme val="minor"/>
    </font>
    <font>
      <sz val="14"/>
      <color theme="1"/>
      <name val="ＭＳ Ｐゴシック"/>
      <family val="3"/>
      <charset val="128"/>
      <scheme val="minor"/>
    </font>
    <font>
      <sz val="11"/>
      <color theme="0"/>
      <name val="メイリオ"/>
      <family val="3"/>
      <charset val="128"/>
    </font>
    <font>
      <b/>
      <sz val="14"/>
      <color theme="0"/>
      <name val="メイリオ"/>
      <family val="3"/>
      <charset val="128"/>
    </font>
    <font>
      <b/>
      <sz val="11"/>
      <color theme="0"/>
      <name val="メイリオ"/>
      <family val="3"/>
      <charset val="128"/>
    </font>
    <font>
      <sz val="6"/>
      <name val="ＭＳ Ｐゴシック"/>
      <family val="2"/>
      <charset val="128"/>
      <scheme val="minor"/>
    </font>
    <font>
      <sz val="11"/>
      <name val="ＭＳ Ｐゴシック"/>
      <family val="3"/>
      <charset val="128"/>
      <scheme val="minor"/>
    </font>
    <font>
      <sz val="12"/>
      <color theme="1"/>
      <name val="メイリオ"/>
      <family val="3"/>
      <charset val="128"/>
    </font>
    <font>
      <b/>
      <vertAlign val="superscript"/>
      <sz val="11"/>
      <color theme="0"/>
      <name val="メイリオ"/>
      <family val="3"/>
      <charset val="128"/>
    </font>
    <font>
      <sz val="14"/>
      <color theme="1"/>
      <name val="メイリオ"/>
      <family val="3"/>
      <charset val="128"/>
    </font>
    <font>
      <b/>
      <sz val="14"/>
      <color theme="1"/>
      <name val="メイリオ"/>
      <family val="3"/>
      <charset val="128"/>
    </font>
    <font>
      <sz val="14"/>
      <color theme="0"/>
      <name val="メイリオ"/>
      <family val="3"/>
      <charset val="128"/>
    </font>
    <font>
      <sz val="14"/>
      <color theme="1"/>
      <name val="ＭＳ Ｐゴシック"/>
      <family val="2"/>
      <scheme val="minor"/>
    </font>
    <font>
      <vertAlign val="superscript"/>
      <sz val="11"/>
      <color theme="1"/>
      <name val="メイリオ"/>
      <family val="3"/>
      <charset val="128"/>
    </font>
    <font>
      <sz val="10"/>
      <color theme="1"/>
      <name val="メイリオ"/>
      <family val="3"/>
      <charset val="128"/>
    </font>
    <font>
      <sz val="6"/>
      <name val="ＭＳ 明朝"/>
      <family val="1"/>
      <charset val="128"/>
    </font>
    <font>
      <sz val="10.5"/>
      <name val="ＭＳ Ｐゴシック"/>
      <family val="3"/>
      <charset val="128"/>
      <scheme val="minor"/>
    </font>
    <font>
      <sz val="16"/>
      <color theme="1"/>
      <name val="メイリオ"/>
      <family val="3"/>
      <charset val="128"/>
    </font>
    <font>
      <sz val="8"/>
      <color theme="1"/>
      <name val="メイリオ"/>
      <family val="3"/>
      <charset val="128"/>
    </font>
    <font>
      <sz val="6"/>
      <color theme="1"/>
      <name val="メイリオ"/>
      <family val="3"/>
      <charset val="128"/>
    </font>
    <font>
      <b/>
      <sz val="12"/>
      <color theme="1"/>
      <name val="メイリオ"/>
      <family val="3"/>
      <charset val="128"/>
    </font>
    <font>
      <b/>
      <vertAlign val="superscript"/>
      <sz val="12"/>
      <color theme="1"/>
      <name val="メイリオ"/>
      <family val="3"/>
      <charset val="128"/>
    </font>
    <font>
      <sz val="9"/>
      <color indexed="81"/>
      <name val="ＭＳ Ｐゴシック"/>
      <family val="3"/>
      <charset val="128"/>
    </font>
    <font>
      <sz val="12"/>
      <color indexed="81"/>
      <name val="ＭＳ Ｐゴシック"/>
      <family val="3"/>
      <charset val="128"/>
    </font>
    <font>
      <u/>
      <sz val="12"/>
      <color indexed="81"/>
      <name val="ＭＳ Ｐゴシック"/>
      <family val="3"/>
      <charset val="128"/>
    </font>
    <font>
      <b/>
      <sz val="18"/>
      <name val="メイリオ"/>
      <family val="3"/>
      <charset val="128"/>
    </font>
    <font>
      <b/>
      <sz val="12"/>
      <name val="メイリオ"/>
      <family val="3"/>
      <charset val="128"/>
    </font>
    <font>
      <u/>
      <sz val="9"/>
      <color theme="1"/>
      <name val="メイリオ"/>
      <family val="3"/>
      <charset val="128"/>
    </font>
    <font>
      <b/>
      <sz val="9"/>
      <color indexed="81"/>
      <name val="ＭＳ Ｐゴシック"/>
      <family val="3"/>
      <charset val="128"/>
    </font>
    <font>
      <sz val="10"/>
      <color indexed="81"/>
      <name val="ＭＳ Ｐゴシック"/>
      <family val="3"/>
      <charset val="128"/>
    </font>
    <font>
      <sz val="13"/>
      <color theme="1"/>
      <name val="メイリオ"/>
      <family val="3"/>
      <charset val="128"/>
    </font>
    <font>
      <sz val="9.5"/>
      <color theme="1"/>
      <name val="メイリオ"/>
      <family val="3"/>
      <charset val="128"/>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3" tint="-0.499984740745262"/>
        <bgColor indexed="64"/>
      </patternFill>
    </fill>
    <fill>
      <patternFill patternType="solid">
        <fgColor rgb="FF00206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BFD5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6">
    <xf numFmtId="0" fontId="0" fillId="0" borderId="0"/>
    <xf numFmtId="0" fontId="4" fillId="0" borderId="0">
      <alignment vertical="center"/>
    </xf>
    <xf numFmtId="38" fontId="7" fillId="0" borderId="0" applyFont="0" applyFill="0" applyBorder="0" applyAlignment="0" applyProtection="0">
      <alignment vertical="center"/>
    </xf>
    <xf numFmtId="0" fontId="11" fillId="0" borderId="0">
      <alignment vertical="center"/>
    </xf>
    <xf numFmtId="0" fontId="13" fillId="0" borderId="0">
      <alignment vertical="center"/>
    </xf>
    <xf numFmtId="0" fontId="3" fillId="0" borderId="0">
      <alignment vertical="center"/>
    </xf>
    <xf numFmtId="0" fontId="3" fillId="0" borderId="0">
      <alignment vertical="center"/>
    </xf>
    <xf numFmtId="38" fontId="11" fillId="0" borderId="0" applyFont="0" applyFill="0" applyBorder="0" applyAlignment="0" applyProtection="0">
      <alignment vertical="center"/>
    </xf>
    <xf numFmtId="0" fontId="3" fillId="0" borderId="0">
      <alignment vertical="center"/>
    </xf>
    <xf numFmtId="9" fontId="11" fillId="0" borderId="0" applyFont="0" applyFill="0" applyBorder="0" applyAlignment="0" applyProtection="0">
      <alignment vertical="center"/>
    </xf>
    <xf numFmtId="0" fontId="14" fillId="0" borderId="0">
      <alignment vertical="center"/>
    </xf>
    <xf numFmtId="0" fontId="3" fillId="0" borderId="0">
      <alignment vertical="center"/>
    </xf>
    <xf numFmtId="9"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 fillId="0" borderId="0">
      <alignment vertical="center"/>
    </xf>
    <xf numFmtId="38" fontId="11" fillId="0" borderId="0" applyFont="0" applyFill="0" applyBorder="0" applyAlignment="0" applyProtection="0">
      <alignment vertical="center"/>
    </xf>
  </cellStyleXfs>
  <cellXfs count="134">
    <xf numFmtId="0" fontId="0" fillId="0" borderId="0" xfId="0"/>
    <xf numFmtId="0" fontId="6" fillId="0" borderId="0" xfId="0" applyFont="1"/>
    <xf numFmtId="0" fontId="9" fillId="0" borderId="0" xfId="0" applyFont="1"/>
    <xf numFmtId="0" fontId="9" fillId="0" borderId="0" xfId="0" applyFont="1" applyAlignment="1">
      <alignment wrapText="1"/>
    </xf>
    <xf numFmtId="0" fontId="10" fillId="0" borderId="0" xfId="0" applyFont="1"/>
    <xf numFmtId="0" fontId="3" fillId="0" borderId="1" xfId="8" applyBorder="1" applyAlignment="1">
      <alignment vertical="center" wrapText="1"/>
    </xf>
    <xf numFmtId="0" fontId="6" fillId="0" borderId="0" xfId="0" applyFont="1" applyAlignment="1">
      <alignment vertical="center"/>
    </xf>
    <xf numFmtId="0" fontId="0" fillId="0" borderId="0" xfId="0" applyAlignment="1">
      <alignment vertical="center"/>
    </xf>
    <xf numFmtId="0" fontId="6" fillId="0" borderId="1" xfId="8" applyFont="1" applyBorder="1" applyAlignment="1">
      <alignment vertical="center" wrapText="1"/>
    </xf>
    <xf numFmtId="38" fontId="6" fillId="0" borderId="1" xfId="8" applyNumberFormat="1" applyFont="1" applyBorder="1" applyAlignment="1">
      <alignment vertical="center" wrapText="1"/>
    </xf>
    <xf numFmtId="0" fontId="6" fillId="0" borderId="1" xfId="0" applyFont="1" applyBorder="1" applyAlignment="1">
      <alignment vertical="center"/>
    </xf>
    <xf numFmtId="0" fontId="6" fillId="0" borderId="1" xfId="0" applyFont="1" applyFill="1" applyBorder="1" applyAlignment="1">
      <alignment vertical="center"/>
    </xf>
    <xf numFmtId="0" fontId="2" fillId="0" borderId="1" xfId="8" applyFont="1" applyBorder="1" applyAlignment="1">
      <alignment vertical="center" wrapText="1"/>
    </xf>
    <xf numFmtId="38" fontId="2" fillId="0" borderId="1" xfId="8" applyNumberFormat="1" applyFont="1" applyBorder="1" applyAlignment="1">
      <alignment vertical="center" wrapText="1"/>
    </xf>
    <xf numFmtId="38" fontId="0" fillId="0" borderId="1" xfId="8" applyNumberFormat="1" applyFont="1" applyBorder="1" applyAlignment="1">
      <alignment vertical="center" wrapText="1"/>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15" fillId="0" borderId="0" xfId="0" applyFont="1"/>
    <xf numFmtId="0" fontId="13" fillId="0" borderId="0" xfId="0" applyFont="1"/>
    <xf numFmtId="0" fontId="6" fillId="3" borderId="0" xfId="0" applyFont="1" applyFill="1" applyAlignment="1">
      <alignment vertical="center"/>
    </xf>
    <xf numFmtId="0" fontId="8" fillId="0" borderId="0" xfId="0" applyFont="1" applyFill="1" applyAlignment="1">
      <alignment vertical="center"/>
    </xf>
    <xf numFmtId="0" fontId="6" fillId="0" borderId="0" xfId="0" applyFont="1" applyFill="1" applyAlignment="1">
      <alignment vertical="center"/>
    </xf>
    <xf numFmtId="0" fontId="6" fillId="0" borderId="0" xfId="0" applyFont="1" applyFill="1" applyAlignment="1">
      <alignment horizontal="right" vertical="center"/>
    </xf>
    <xf numFmtId="0" fontId="15" fillId="5" borderId="0" xfId="0" applyFont="1" applyFill="1" applyBorder="1" applyAlignment="1">
      <alignment vertical="center"/>
    </xf>
    <xf numFmtId="0" fontId="0" fillId="0" borderId="0" xfId="0" applyFill="1" applyBorder="1" applyAlignment="1">
      <alignment horizontal="center" vertical="center"/>
    </xf>
    <xf numFmtId="0" fontId="0" fillId="0" borderId="5" xfId="0" applyBorder="1"/>
    <xf numFmtId="0" fontId="0" fillId="0" borderId="6" xfId="0" applyBorder="1"/>
    <xf numFmtId="0" fontId="13" fillId="0" borderId="6" xfId="0" applyFont="1" applyBorder="1"/>
    <xf numFmtId="0" fontId="0" fillId="0" borderId="7" xfId="0" applyBorder="1"/>
    <xf numFmtId="0" fontId="19" fillId="0" borderId="8" xfId="0" applyFont="1" applyBorder="1"/>
    <xf numFmtId="0" fontId="13" fillId="0" borderId="8" xfId="0" applyFont="1" applyBorder="1"/>
    <xf numFmtId="0" fontId="0" fillId="0" borderId="0" xfId="0" applyBorder="1"/>
    <xf numFmtId="38" fontId="16" fillId="0" borderId="0" xfId="2" applyFont="1" applyFill="1" applyBorder="1" applyAlignment="1">
      <alignment horizontal="center" vertical="center"/>
    </xf>
    <xf numFmtId="0" fontId="6" fillId="3" borderId="0" xfId="0" applyFont="1" applyFill="1"/>
    <xf numFmtId="0" fontId="6" fillId="3" borderId="0" xfId="0" applyFont="1" applyFill="1" applyBorder="1" applyAlignment="1">
      <alignment vertical="center"/>
    </xf>
    <xf numFmtId="0" fontId="22" fillId="3" borderId="0" xfId="0" applyFont="1" applyFill="1" applyAlignment="1">
      <alignment vertical="center"/>
    </xf>
    <xf numFmtId="0" fontId="22" fillId="0" borderId="0" xfId="0" applyFont="1" applyFill="1" applyAlignment="1">
      <alignment vertical="center"/>
    </xf>
    <xf numFmtId="0" fontId="22" fillId="0" borderId="0" xfId="0" applyFont="1"/>
    <xf numFmtId="0" fontId="25" fillId="0" borderId="0" xfId="0" applyFont="1"/>
    <xf numFmtId="0" fontId="23" fillId="0" borderId="0" xfId="0" applyFont="1" applyFill="1" applyAlignment="1">
      <alignment vertical="center"/>
    </xf>
    <xf numFmtId="0" fontId="23" fillId="3" borderId="1" xfId="0" applyFont="1" applyFill="1" applyBorder="1" applyAlignment="1">
      <alignment horizontal="center" vertical="center" wrapText="1"/>
    </xf>
    <xf numFmtId="0" fontId="23" fillId="2" borderId="2" xfId="0" applyFont="1" applyFill="1" applyBorder="1" applyAlignment="1" applyProtection="1">
      <alignment horizontal="center" vertical="center" shrinkToFit="1"/>
      <protection locked="0"/>
    </xf>
    <xf numFmtId="0" fontId="6" fillId="0" borderId="0" xfId="0" applyFont="1" applyFill="1" applyBorder="1" applyAlignment="1">
      <alignment vertical="center"/>
    </xf>
    <xf numFmtId="0" fontId="17" fillId="6" borderId="9" xfId="0" applyFont="1" applyFill="1" applyBorder="1" applyAlignment="1">
      <alignment vertical="center"/>
    </xf>
    <xf numFmtId="0" fontId="24" fillId="6" borderId="10" xfId="0" applyFont="1" applyFill="1" applyBorder="1" applyAlignment="1">
      <alignment vertical="center"/>
    </xf>
    <xf numFmtId="0" fontId="24" fillId="6" borderId="11" xfId="0" applyFont="1" applyFill="1" applyBorder="1" applyAlignment="1">
      <alignment vertical="center"/>
    </xf>
    <xf numFmtId="0" fontId="6" fillId="0" borderId="12" xfId="0" applyFont="1" applyFill="1" applyBorder="1" applyAlignment="1">
      <alignment horizontal="left" vertical="center"/>
    </xf>
    <xf numFmtId="0" fontId="6" fillId="0" borderId="13" xfId="0" applyFont="1" applyFill="1" applyBorder="1" applyAlignment="1">
      <alignment vertical="center"/>
    </xf>
    <xf numFmtId="0" fontId="6" fillId="3" borderId="14" xfId="0" applyFont="1" applyFill="1" applyBorder="1" applyAlignment="1">
      <alignment vertical="center"/>
    </xf>
    <xf numFmtId="0" fontId="6" fillId="3" borderId="15" xfId="0" applyFont="1" applyFill="1" applyBorder="1" applyAlignment="1">
      <alignment vertical="center"/>
    </xf>
    <xf numFmtId="0" fontId="6" fillId="3" borderId="16" xfId="0" applyFont="1" applyFill="1" applyBorder="1" applyAlignment="1">
      <alignment vertical="center"/>
    </xf>
    <xf numFmtId="0" fontId="15" fillId="6" borderId="10" xfId="0" applyFont="1" applyFill="1" applyBorder="1" applyAlignment="1">
      <alignment vertical="center"/>
    </xf>
    <xf numFmtId="0" fontId="15" fillId="6" borderId="11" xfId="0" applyFont="1" applyFill="1" applyBorder="1" applyAlignment="1">
      <alignment vertical="center"/>
    </xf>
    <xf numFmtId="0" fontId="6" fillId="3" borderId="13" xfId="0" applyFont="1" applyFill="1" applyBorder="1" applyAlignment="1">
      <alignment vertical="center"/>
    </xf>
    <xf numFmtId="0" fontId="6" fillId="3" borderId="12" xfId="0" applyFont="1" applyFill="1" applyBorder="1" applyAlignment="1">
      <alignment vertical="center"/>
    </xf>
    <xf numFmtId="0" fontId="8" fillId="0" borderId="14" xfId="0" applyFont="1" applyFill="1" applyBorder="1" applyAlignment="1">
      <alignment vertical="center"/>
    </xf>
    <xf numFmtId="0" fontId="6" fillId="0" borderId="15" xfId="0" applyFont="1" applyFill="1" applyBorder="1" applyAlignment="1">
      <alignment horizontal="right" vertical="center"/>
    </xf>
    <xf numFmtId="0" fontId="6" fillId="0" borderId="16" xfId="0" applyFont="1" applyFill="1" applyBorder="1" applyAlignment="1">
      <alignment horizontal="right" vertical="center"/>
    </xf>
    <xf numFmtId="0" fontId="17" fillId="5" borderId="9" xfId="0" applyFont="1" applyFill="1" applyBorder="1" applyAlignment="1">
      <alignment vertical="center"/>
    </xf>
    <xf numFmtId="0" fontId="15" fillId="5" borderId="10" xfId="0" applyFont="1" applyFill="1" applyBorder="1" applyAlignment="1">
      <alignment vertical="center"/>
    </xf>
    <xf numFmtId="0" fontId="15" fillId="5" borderId="11" xfId="0" applyFont="1" applyFill="1" applyBorder="1" applyAlignment="1">
      <alignment vertical="center"/>
    </xf>
    <xf numFmtId="0" fontId="8" fillId="0" borderId="12" xfId="0" applyFont="1" applyFill="1" applyBorder="1" applyAlignment="1">
      <alignment vertical="center"/>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20" fillId="0" borderId="13" xfId="0" applyFont="1" applyFill="1" applyBorder="1" applyAlignment="1">
      <alignment horizontal="center" vertical="center"/>
    </xf>
    <xf numFmtId="0" fontId="9" fillId="0" borderId="0" xfId="0" applyFont="1" applyFill="1" applyBorder="1" applyAlignment="1">
      <alignment horizontal="right" vertical="center"/>
    </xf>
    <xf numFmtId="0" fontId="9" fillId="0" borderId="13" xfId="0" applyFont="1" applyFill="1" applyBorder="1" applyAlignment="1">
      <alignment horizontal="right" vertical="top"/>
    </xf>
    <xf numFmtId="0" fontId="17" fillId="5" borderId="12" xfId="0" applyFont="1" applyFill="1" applyBorder="1" applyAlignment="1">
      <alignment vertical="center"/>
    </xf>
    <xf numFmtId="0" fontId="15" fillId="5" borderId="13" xfId="0" applyFont="1" applyFill="1" applyBorder="1" applyAlignment="1">
      <alignment vertical="center"/>
    </xf>
    <xf numFmtId="0" fontId="6" fillId="0" borderId="14" xfId="0" applyFont="1" applyFill="1" applyBorder="1" applyAlignment="1">
      <alignment vertical="center"/>
    </xf>
    <xf numFmtId="0" fontId="9" fillId="0" borderId="16" xfId="0" applyFont="1" applyFill="1" applyBorder="1" applyAlignment="1">
      <alignment horizontal="right" vertical="top"/>
    </xf>
    <xf numFmtId="0" fontId="8" fillId="3" borderId="0" xfId="0" applyFont="1" applyFill="1" applyBorder="1" applyAlignment="1">
      <alignment horizontal="left" vertical="center" indent="2"/>
    </xf>
    <xf numFmtId="0" fontId="8" fillId="3" borderId="12" xfId="0" applyFont="1" applyFill="1" applyBorder="1" applyAlignment="1">
      <alignment horizontal="left" vertical="center" indent="2"/>
    </xf>
    <xf numFmtId="0" fontId="6" fillId="0" borderId="12" xfId="0" applyFont="1" applyFill="1" applyBorder="1" applyAlignment="1">
      <alignment horizontal="left" vertical="center" wrapText="1" indent="1"/>
    </xf>
    <xf numFmtId="0" fontId="27" fillId="0" borderId="0" xfId="0" applyFont="1" applyAlignment="1">
      <alignment vertical="center"/>
    </xf>
    <xf numFmtId="0" fontId="27" fillId="3" borderId="12" xfId="0" applyFont="1" applyFill="1" applyBorder="1" applyAlignment="1">
      <alignment horizontal="left" vertical="center"/>
    </xf>
    <xf numFmtId="0" fontId="27" fillId="3" borderId="0" xfId="0" applyFont="1" applyFill="1" applyBorder="1" applyAlignment="1">
      <alignment vertical="center"/>
    </xf>
    <xf numFmtId="0" fontId="27" fillId="3" borderId="13" xfId="0" applyFont="1" applyFill="1" applyBorder="1" applyAlignment="1">
      <alignment vertical="center"/>
    </xf>
    <xf numFmtId="0" fontId="27" fillId="3" borderId="0" xfId="0" applyFont="1" applyFill="1" applyAlignment="1">
      <alignment vertical="center"/>
    </xf>
    <xf numFmtId="0" fontId="27" fillId="0" borderId="0" xfId="0" applyFont="1"/>
    <xf numFmtId="0" fontId="27" fillId="3" borderId="14" xfId="0" applyFont="1" applyFill="1" applyBorder="1" applyAlignment="1">
      <alignment horizontal="left" vertical="center"/>
    </xf>
    <xf numFmtId="0" fontId="27" fillId="3" borderId="15" xfId="0" applyFont="1" applyFill="1" applyBorder="1" applyAlignment="1">
      <alignment vertical="center"/>
    </xf>
    <xf numFmtId="0" fontId="27" fillId="3" borderId="16" xfId="0" applyFont="1" applyFill="1" applyBorder="1" applyAlignment="1">
      <alignment vertical="center"/>
    </xf>
    <xf numFmtId="0" fontId="0" fillId="0" borderId="1" xfId="0" applyBorder="1"/>
    <xf numFmtId="0" fontId="6" fillId="0" borderId="1" xfId="0" applyFont="1" applyBorder="1" applyAlignment="1">
      <alignment horizontal="left"/>
    </xf>
    <xf numFmtId="0" fontId="6" fillId="0" borderId="1" xfId="1" applyFont="1" applyBorder="1">
      <alignment vertical="center"/>
    </xf>
    <xf numFmtId="0" fontId="22" fillId="0" borderId="13" xfId="0" applyFont="1" applyFill="1" applyBorder="1" applyAlignment="1">
      <alignment horizontal="right" vertical="top"/>
    </xf>
    <xf numFmtId="0" fontId="22" fillId="0" borderId="12" xfId="0" applyFont="1" applyFill="1" applyBorder="1" applyAlignment="1">
      <alignment horizontal="left" vertical="center" wrapText="1" indent="1"/>
    </xf>
    <xf numFmtId="0" fontId="0" fillId="4" borderId="0" xfId="0" applyFill="1" applyAlignment="1">
      <alignment vertical="center"/>
    </xf>
    <xf numFmtId="0" fontId="0" fillId="7" borderId="0" xfId="0" applyFill="1" applyAlignment="1">
      <alignment vertical="center"/>
    </xf>
    <xf numFmtId="0" fontId="0" fillId="2" borderId="0" xfId="0" applyFill="1" applyAlignment="1">
      <alignment vertical="center"/>
    </xf>
    <xf numFmtId="0" fontId="1" fillId="8" borderId="0" xfId="14" applyFont="1" applyFill="1" applyBorder="1">
      <alignment vertical="center"/>
    </xf>
    <xf numFmtId="0" fontId="1" fillId="8" borderId="0" xfId="14" applyFill="1" applyBorder="1">
      <alignment vertical="center"/>
    </xf>
    <xf numFmtId="0" fontId="1" fillId="9" borderId="0" xfId="14" applyFont="1" applyFill="1" applyBorder="1">
      <alignment vertical="center"/>
    </xf>
    <xf numFmtId="0" fontId="1" fillId="9" borderId="0" xfId="14" applyFill="1" applyBorder="1">
      <alignment vertical="center"/>
    </xf>
    <xf numFmtId="38" fontId="1" fillId="0" borderId="0" xfId="8" applyNumberFormat="1" applyFont="1">
      <alignment vertical="center"/>
    </xf>
    <xf numFmtId="40" fontId="0" fillId="0" borderId="0" xfId="7" applyNumberFormat="1" applyFont="1">
      <alignment vertical="center"/>
    </xf>
    <xf numFmtId="0" fontId="1" fillId="0" borderId="0" xfId="8" applyFont="1">
      <alignment vertical="center"/>
    </xf>
    <xf numFmtId="0" fontId="29" fillId="4" borderId="0" xfId="0" applyFont="1" applyFill="1" applyAlignment="1">
      <alignment vertical="center"/>
    </xf>
    <xf numFmtId="0" fontId="29" fillId="2" borderId="0" xfId="0" applyFont="1" applyFill="1" applyAlignment="1">
      <alignment vertical="center"/>
    </xf>
    <xf numFmtId="0" fontId="13" fillId="8" borderId="0" xfId="14" applyFont="1" applyFill="1" applyBorder="1">
      <alignment vertical="center"/>
    </xf>
    <xf numFmtId="0" fontId="13" fillId="9" borderId="0" xfId="14" applyFont="1" applyFill="1" applyBorder="1">
      <alignment vertical="center"/>
    </xf>
    <xf numFmtId="0" fontId="29" fillId="0" borderId="0" xfId="0" applyFont="1" applyAlignment="1">
      <alignment vertical="center"/>
    </xf>
    <xf numFmtId="0" fontId="0" fillId="10" borderId="0" xfId="0" applyFill="1"/>
    <xf numFmtId="0" fontId="0" fillId="11" borderId="0" xfId="0" applyFill="1"/>
    <xf numFmtId="0" fontId="0" fillId="0" borderId="0" xfId="0" applyFont="1"/>
    <xf numFmtId="0" fontId="30" fillId="0" borderId="0" xfId="0" applyFont="1" applyFill="1" applyBorder="1" applyAlignment="1">
      <alignment horizontal="center" vertical="center"/>
    </xf>
    <xf numFmtId="0" fontId="30" fillId="0" borderId="13" xfId="0" applyFont="1" applyFill="1" applyBorder="1" applyAlignment="1">
      <alignment horizontal="center" vertical="center"/>
    </xf>
    <xf numFmtId="0" fontId="1" fillId="0" borderId="1" xfId="8" applyFont="1" applyBorder="1" applyAlignment="1">
      <alignment vertical="center" wrapText="1"/>
    </xf>
    <xf numFmtId="0" fontId="9" fillId="0" borderId="12" xfId="0" applyFont="1" applyBorder="1" applyAlignment="1">
      <alignment vertical="center"/>
    </xf>
    <xf numFmtId="0" fontId="27" fillId="3" borderId="0" xfId="0" applyFont="1" applyFill="1" applyBorder="1" applyAlignment="1">
      <alignment horizontal="right" vertical="center"/>
    </xf>
    <xf numFmtId="0" fontId="6" fillId="3" borderId="13" xfId="0" applyFont="1" applyFill="1" applyBorder="1" applyAlignment="1">
      <alignment horizontal="right" vertical="center"/>
    </xf>
    <xf numFmtId="0" fontId="32" fillId="3" borderId="13" xfId="0" applyFont="1" applyFill="1" applyBorder="1" applyAlignment="1">
      <alignment horizontal="right" vertical="center"/>
    </xf>
    <xf numFmtId="0" fontId="20" fillId="3" borderId="13" xfId="0" applyFont="1" applyFill="1" applyBorder="1" applyAlignment="1">
      <alignment horizontal="right" vertical="center"/>
    </xf>
    <xf numFmtId="0" fontId="31" fillId="0" borderId="12" xfId="0" applyFont="1" applyBorder="1" applyAlignment="1">
      <alignment vertical="center"/>
    </xf>
    <xf numFmtId="0" fontId="33" fillId="3" borderId="1" xfId="0" applyFont="1" applyFill="1" applyBorder="1" applyAlignment="1">
      <alignment horizontal="center" vertical="center" wrapText="1"/>
    </xf>
    <xf numFmtId="38" fontId="0" fillId="0" borderId="0" xfId="2" applyFont="1" applyAlignment="1"/>
    <xf numFmtId="0" fontId="32" fillId="3" borderId="16" xfId="0" applyFont="1" applyFill="1" applyBorder="1" applyAlignment="1">
      <alignment horizontal="right" vertical="center"/>
    </xf>
    <xf numFmtId="0" fontId="9" fillId="3" borderId="12" xfId="0" applyFont="1" applyFill="1" applyBorder="1" applyAlignment="1">
      <alignment horizontal="left" vertical="center"/>
    </xf>
    <xf numFmtId="38" fontId="38" fillId="12" borderId="2" xfId="2" applyFont="1" applyFill="1" applyBorder="1" applyAlignment="1">
      <alignment horizontal="center" vertical="center"/>
    </xf>
    <xf numFmtId="38" fontId="39" fillId="12" borderId="2" xfId="2" applyFont="1" applyFill="1" applyBorder="1" applyAlignment="1">
      <alignment horizontal="center" vertical="center"/>
    </xf>
    <xf numFmtId="176" fontId="39" fillId="12" borderId="2" xfId="2" applyNumberFormat="1" applyFont="1" applyFill="1" applyBorder="1" applyAlignment="1">
      <alignment horizontal="center" vertical="center"/>
    </xf>
    <xf numFmtId="0" fontId="40" fillId="3" borderId="12" xfId="0" applyFont="1" applyFill="1" applyBorder="1" applyAlignment="1">
      <alignment horizontal="left" vertical="center"/>
    </xf>
    <xf numFmtId="0" fontId="40" fillId="3" borderId="12" xfId="0" applyFont="1" applyFill="1" applyBorder="1" applyAlignment="1">
      <alignment horizontal="left" vertical="center" wrapText="1"/>
    </xf>
    <xf numFmtId="0" fontId="31" fillId="3" borderId="13" xfId="0" applyFont="1" applyFill="1" applyBorder="1" applyAlignment="1">
      <alignment horizontal="right" vertical="center"/>
    </xf>
    <xf numFmtId="0" fontId="0" fillId="4" borderId="0" xfId="0" applyFill="1" applyAlignment="1">
      <alignment vertical="center" wrapText="1"/>
    </xf>
    <xf numFmtId="0" fontId="29" fillId="4" borderId="0" xfId="0" applyFont="1" applyFill="1" applyAlignment="1">
      <alignment vertical="center" wrapText="1"/>
    </xf>
    <xf numFmtId="38" fontId="0" fillId="0" borderId="0" xfId="2" applyFont="1" applyAlignment="1">
      <alignment vertical="center"/>
    </xf>
    <xf numFmtId="0" fontId="43" fillId="0" borderId="12" xfId="0" applyFont="1" applyFill="1" applyBorder="1" applyAlignment="1">
      <alignment horizontal="left" vertical="center" wrapText="1" indent="1"/>
    </xf>
    <xf numFmtId="0" fontId="44" fillId="3" borderId="12" xfId="0" applyFont="1" applyFill="1" applyBorder="1" applyAlignment="1">
      <alignment horizontal="left" vertical="center"/>
    </xf>
    <xf numFmtId="0" fontId="0" fillId="2" borderId="3" xfId="8" applyFont="1" applyFill="1" applyBorder="1" applyAlignment="1">
      <alignment horizontal="center" vertical="center" wrapText="1"/>
    </xf>
    <xf numFmtId="0" fontId="2" fillId="2" borderId="4" xfId="8" applyFont="1" applyFill="1" applyBorder="1" applyAlignment="1">
      <alignment horizontal="center" vertical="center" wrapText="1"/>
    </xf>
    <xf numFmtId="0" fontId="0" fillId="2" borderId="4" xfId="8" applyFont="1" applyFill="1" applyBorder="1" applyAlignment="1">
      <alignment horizontal="center" vertical="center" wrapText="1"/>
    </xf>
  </cellXfs>
  <cellStyles count="16">
    <cellStyle name="パーセント 2" xfId="12"/>
    <cellStyle name="パーセント 3" xfId="9"/>
    <cellStyle name="桁区切り" xfId="2" builtinId="6"/>
    <cellStyle name="桁区切り 2" xfId="13"/>
    <cellStyle name="桁区切り 2 2" xfId="15"/>
    <cellStyle name="桁区切り 3" xfId="7"/>
    <cellStyle name="標準" xfId="0" builtinId="0"/>
    <cellStyle name="標準 13 2" xfId="14"/>
    <cellStyle name="標準 2" xfId="1"/>
    <cellStyle name="標準 2 2" xfId="10"/>
    <cellStyle name="標準 2 3" xfId="4"/>
    <cellStyle name="標準 3" xfId="5"/>
    <cellStyle name="標準 3 2" xfId="6"/>
    <cellStyle name="標準 4" xfId="8"/>
    <cellStyle name="標準 5" xfId="11"/>
    <cellStyle name="標準 6" xfId="3"/>
  </cellStyles>
  <dxfs count="0"/>
  <tableStyles count="0" defaultTableStyle="TableStyleMedium2" defaultPivotStyle="PivotStyleMedium9"/>
  <colors>
    <mruColors>
      <color rgb="FF4A7EBB"/>
      <color rgb="FFBFD5FF"/>
      <color rgb="FFE5EEFF"/>
      <color rgb="FF4A0CD7"/>
      <color rgb="FFA3C4FE"/>
      <color rgb="FFC3A3FE"/>
      <color rgb="FFFF7171"/>
      <color rgb="FFFF898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91188551613844"/>
          <c:y val="0.2472710200777162"/>
          <c:w val="0.81276651245121223"/>
          <c:h val="0.63194082526729656"/>
        </c:manualLayout>
      </c:layout>
      <c:barChart>
        <c:barDir val="col"/>
        <c:grouping val="clustered"/>
        <c:varyColors val="0"/>
        <c:ser>
          <c:idx val="0"/>
          <c:order val="0"/>
          <c:tx>
            <c:strRef>
              <c:f>震災の影響度評価!$M$17</c:f>
              <c:strCache>
                <c:ptCount val="1"/>
                <c:pt idx="0">
                  <c:v>有形固定資産の被害額（熊本地震の実績被害額をもとに推計して算出)</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rgbClr val="4A7EBB"/>
              </a:solidFill>
              <a:prstDash val="solid"/>
            </a:ln>
            <a:effectLst>
              <a:outerShdw blurRad="40000" dist="20000" dir="5400000" rotWithShape="0">
                <a:srgbClr val="000000">
                  <a:alpha val="38000"/>
                </a:srgbClr>
              </a:outerShdw>
            </a:effectLst>
          </c:spPr>
          <c:invertIfNegative val="0"/>
          <c:cat>
            <c:strRef>
              <c:f>震災の影響度評価!$C$34:$G$34</c:f>
              <c:strCache>
                <c:ptCount val="5"/>
                <c:pt idx="0">
                  <c:v>震度5弱</c:v>
                </c:pt>
                <c:pt idx="1">
                  <c:v>震度5強</c:v>
                </c:pt>
                <c:pt idx="2">
                  <c:v>震度6弱</c:v>
                </c:pt>
                <c:pt idx="3">
                  <c:v>震度6強</c:v>
                </c:pt>
                <c:pt idx="4">
                  <c:v>震度7</c:v>
                </c:pt>
              </c:strCache>
            </c:strRef>
          </c:cat>
          <c:val>
            <c:numRef>
              <c:f>震災の影響度評価!$C$45:$G$45</c:f>
              <c:numCache>
                <c:formatCode>#,##0_);[Red]\(#,##0\)</c:formatCode>
                <c:ptCount val="5"/>
                <c:pt idx="0">
                  <c:v>2183.1578476455988</c:v>
                </c:pt>
                <c:pt idx="1">
                  <c:v>4586.6954968336604</c:v>
                </c:pt>
                <c:pt idx="2">
                  <c:v>9636.3969299618457</c:v>
                </c:pt>
                <c:pt idx="3">
                  <c:v>20245.544064541129</c:v>
                </c:pt>
                <c:pt idx="4">
                  <c:v>42534.783223266277</c:v>
                </c:pt>
              </c:numCache>
            </c:numRef>
          </c:val>
          <c:extLst>
            <c:ext xmlns:c16="http://schemas.microsoft.com/office/drawing/2014/chart" uri="{C3380CC4-5D6E-409C-BE32-E72D297353CC}">
              <c16:uniqueId val="{00000000-F6F7-43FB-A36C-99662AB71DB3}"/>
            </c:ext>
          </c:extLst>
        </c:ser>
        <c:ser>
          <c:idx val="2"/>
          <c:order val="1"/>
          <c:tx>
            <c:strRef>
              <c:f>震災の影響度評価!$O$17</c:f>
              <c:strCache>
                <c:ptCount val="1"/>
                <c:pt idx="0">
                  <c:v>売上被害額（熊本地震の実績被害額をもとに推計して算出)</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atMod val="105000"/>
                </a:schemeClr>
              </a:solidFill>
              <a:prstDash val="solid"/>
            </a:ln>
            <a:effectLst>
              <a:outerShdw blurRad="40000" dist="20000" dir="5400000" rotWithShape="0">
                <a:srgbClr val="000000">
                  <a:alpha val="38000"/>
                </a:srgbClr>
              </a:outerShdw>
            </a:effectLst>
          </c:spPr>
          <c:invertIfNegative val="0"/>
          <c:cat>
            <c:strRef>
              <c:f>震災の影響度評価!$C$34:$G$34</c:f>
              <c:strCache>
                <c:ptCount val="5"/>
                <c:pt idx="0">
                  <c:v>震度5弱</c:v>
                </c:pt>
                <c:pt idx="1">
                  <c:v>震度5強</c:v>
                </c:pt>
                <c:pt idx="2">
                  <c:v>震度6弱</c:v>
                </c:pt>
                <c:pt idx="3">
                  <c:v>震度6強</c:v>
                </c:pt>
                <c:pt idx="4">
                  <c:v>震度7</c:v>
                </c:pt>
              </c:strCache>
            </c:strRef>
          </c:cat>
          <c:val>
            <c:numRef>
              <c:f>震災の影響度評価!$C$47:$G$47</c:f>
              <c:numCache>
                <c:formatCode>#,##0_);[Red]\(#,##0\)</c:formatCode>
                <c:ptCount val="5"/>
                <c:pt idx="0">
                  <c:v>7759.8024593843693</c:v>
                </c:pt>
                <c:pt idx="1">
                  <c:v>10367.652630098348</c:v>
                </c:pt>
                <c:pt idx="2">
                  <c:v>13851.92749699363</c:v>
                </c:pt>
                <c:pt idx="3">
                  <c:v>18507.168616445855</c:v>
                </c:pt>
                <c:pt idx="4">
                  <c:v>24726.90463272325</c:v>
                </c:pt>
              </c:numCache>
            </c:numRef>
          </c:val>
          <c:extLst>
            <c:ext xmlns:c16="http://schemas.microsoft.com/office/drawing/2014/chart" uri="{C3380CC4-5D6E-409C-BE32-E72D297353CC}">
              <c16:uniqueId val="{00000001-F6F7-43FB-A36C-99662AB71DB3}"/>
            </c:ext>
          </c:extLst>
        </c:ser>
        <c:dLbls>
          <c:showLegendKey val="0"/>
          <c:showVal val="0"/>
          <c:showCatName val="0"/>
          <c:showSerName val="0"/>
          <c:showPercent val="0"/>
          <c:showBubbleSize val="0"/>
        </c:dLbls>
        <c:gapWidth val="150"/>
        <c:axId val="210996224"/>
        <c:axId val="211075840"/>
      </c:barChart>
      <c:catAx>
        <c:axId val="210996224"/>
        <c:scaling>
          <c:orientation val="minMax"/>
        </c:scaling>
        <c:delete val="0"/>
        <c:axPos val="b"/>
        <c:numFmt formatCode="General" sourceLinked="1"/>
        <c:majorTickMark val="in"/>
        <c:minorTickMark val="none"/>
        <c:tickLblPos val="nextTo"/>
        <c:txPr>
          <a:bodyPr/>
          <a:lstStyle/>
          <a:p>
            <a:pPr>
              <a:defRPr sz="12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211075840"/>
        <c:crosses val="autoZero"/>
        <c:auto val="1"/>
        <c:lblAlgn val="ctr"/>
        <c:lblOffset val="100"/>
        <c:noMultiLvlLbl val="0"/>
      </c:catAx>
      <c:valAx>
        <c:axId val="211075840"/>
        <c:scaling>
          <c:orientation val="minMax"/>
        </c:scaling>
        <c:delete val="0"/>
        <c:axPos val="l"/>
        <c:numFmt formatCode="#,##0_);[Red]\(#,##0\)" sourceLinked="1"/>
        <c:majorTickMark val="cross"/>
        <c:minorTickMark val="none"/>
        <c:tickLblPos val="nextTo"/>
        <c:txPr>
          <a:bodyPr/>
          <a:lstStyle/>
          <a:p>
            <a:pPr>
              <a:defRPr sz="12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210996224"/>
        <c:crosses val="autoZero"/>
        <c:crossBetween val="between"/>
      </c:valAx>
      <c:spPr>
        <a:noFill/>
        <a:ln w="12700">
          <a:solidFill>
            <a:schemeClr val="tx1">
              <a:lumMod val="50000"/>
              <a:lumOff val="50000"/>
            </a:schemeClr>
          </a:solidFill>
        </a:ln>
      </c:spPr>
    </c:plotArea>
    <c:legend>
      <c:legendPos val="tr"/>
      <c:layout>
        <c:manualLayout>
          <c:xMode val="edge"/>
          <c:yMode val="edge"/>
          <c:x val="0.12361903868426884"/>
          <c:y val="1.533682786292336E-2"/>
          <c:w val="0.81423527092183323"/>
          <c:h val="0.21617581112929238"/>
        </c:manualLayout>
      </c:layout>
      <c:overlay val="1"/>
      <c:spPr>
        <a:noFill/>
        <a:ln>
          <a:solidFill>
            <a:schemeClr val="tx1">
              <a:lumMod val="50000"/>
              <a:lumOff val="50000"/>
            </a:schemeClr>
          </a:solidFill>
        </a:ln>
      </c:spPr>
      <c:txPr>
        <a:bodyPr/>
        <a:lstStyle/>
        <a:p>
          <a:pPr>
            <a:defRPr sz="1000">
              <a:latin typeface="Meiryo UI" panose="020B0604030504040204" pitchFamily="50" charset="-128"/>
              <a:ea typeface="Meiryo UI" panose="020B0604030504040204" pitchFamily="50" charset="-128"/>
              <a:cs typeface="Meiryo UI"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91188551613844"/>
          <c:y val="0.23547982279276256"/>
          <c:w val="0.79270067057180116"/>
          <c:h val="0.64373205993355498"/>
        </c:manualLayout>
      </c:layout>
      <c:barChart>
        <c:barDir val="col"/>
        <c:grouping val="clustered"/>
        <c:varyColors val="0"/>
        <c:ser>
          <c:idx val="1"/>
          <c:order val="0"/>
          <c:tx>
            <c:strRef>
              <c:f>震災の影響度評価!$M$16</c:f>
              <c:strCache>
                <c:ptCount val="1"/>
                <c:pt idx="0">
                  <c:v>有形固定資産の被害額（東日本大震災の実績被害額をもとに推計して算出)</c:v>
                </c:pt>
              </c:strCache>
            </c:strRef>
          </c:tx>
          <c:spPr>
            <a:gradFill rotWithShape="1">
              <a:gsLst>
                <a:gs pos="0">
                  <a:srgbClr val="A3C4FE"/>
                </a:gs>
                <a:gs pos="35000">
                  <a:srgbClr val="BFD5FF"/>
                </a:gs>
                <a:gs pos="100000">
                  <a:srgbClr val="E5EEFF"/>
                </a:gs>
              </a:gsLst>
              <a:lin ang="16200000" scaled="1"/>
            </a:gradFill>
            <a:ln w="9525" cap="flat" cmpd="sng" algn="ctr">
              <a:solidFill>
                <a:srgbClr val="4A7EBB"/>
              </a:solidFill>
              <a:prstDash val="solid"/>
            </a:ln>
            <a:effectLst>
              <a:outerShdw blurRad="40000" dist="20000" dir="5400000" rotWithShape="0">
                <a:srgbClr val="000000">
                  <a:alpha val="38000"/>
                </a:srgbClr>
              </a:outerShdw>
            </a:effectLst>
          </c:spPr>
          <c:invertIfNegative val="0"/>
          <c:cat>
            <c:strRef>
              <c:f>震災の影響度評価!$C$34:$G$34</c:f>
              <c:strCache>
                <c:ptCount val="5"/>
                <c:pt idx="0">
                  <c:v>震度5弱</c:v>
                </c:pt>
                <c:pt idx="1">
                  <c:v>震度5強</c:v>
                </c:pt>
                <c:pt idx="2">
                  <c:v>震度6弱</c:v>
                </c:pt>
                <c:pt idx="3">
                  <c:v>震度6強</c:v>
                </c:pt>
                <c:pt idx="4">
                  <c:v>震度7</c:v>
                </c:pt>
              </c:strCache>
            </c:strRef>
          </c:cat>
          <c:val>
            <c:numRef>
              <c:f>震災の影響度評価!$C$36:$G$36</c:f>
              <c:numCache>
                <c:formatCode>#,##0_);[Red]\(#,##0\)</c:formatCode>
                <c:ptCount val="5"/>
                <c:pt idx="0">
                  <c:v>3002.111388173294</c:v>
                </c:pt>
                <c:pt idx="1">
                  <c:v>5692.1373363884031</c:v>
                </c:pt>
                <c:pt idx="2">
                  <c:v>10792.546733591278</c:v>
                </c:pt>
                <c:pt idx="3">
                  <c:v>20463.150854096664</c:v>
                </c:pt>
                <c:pt idx="4">
                  <c:v>38799.048381621244</c:v>
                </c:pt>
              </c:numCache>
            </c:numRef>
          </c:val>
          <c:extLst>
            <c:ext xmlns:c16="http://schemas.microsoft.com/office/drawing/2014/chart" uri="{C3380CC4-5D6E-409C-BE32-E72D297353CC}">
              <c16:uniqueId val="{00000000-6FF6-4942-8D6E-95A439E364EF}"/>
            </c:ext>
          </c:extLst>
        </c:ser>
        <c:ser>
          <c:idx val="2"/>
          <c:order val="1"/>
          <c:tx>
            <c:strRef>
              <c:f>震災の影響度評価!$O$16</c:f>
              <c:strCache>
                <c:ptCount val="1"/>
                <c:pt idx="0">
                  <c:v>売上被害額（東日本大震災の実績被害額をもとに推計して算出)</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atMod val="105000"/>
                </a:schemeClr>
              </a:solidFill>
              <a:prstDash val="solid"/>
            </a:ln>
            <a:effectLst>
              <a:outerShdw blurRad="40000" dist="20000" dir="5400000" rotWithShape="0">
                <a:srgbClr val="000000">
                  <a:alpha val="38000"/>
                </a:srgbClr>
              </a:outerShdw>
            </a:effectLst>
          </c:spPr>
          <c:invertIfNegative val="0"/>
          <c:cat>
            <c:strRef>
              <c:f>震災の影響度評価!$C$34:$G$34</c:f>
              <c:strCache>
                <c:ptCount val="5"/>
                <c:pt idx="0">
                  <c:v>震度5弱</c:v>
                </c:pt>
                <c:pt idx="1">
                  <c:v>震度5強</c:v>
                </c:pt>
                <c:pt idx="2">
                  <c:v>震度6弱</c:v>
                </c:pt>
                <c:pt idx="3">
                  <c:v>震度6強</c:v>
                </c:pt>
                <c:pt idx="4">
                  <c:v>震度7</c:v>
                </c:pt>
              </c:strCache>
            </c:strRef>
          </c:cat>
          <c:val>
            <c:numRef>
              <c:f>震災の影響度評価!$C$39:$G$39</c:f>
              <c:numCache>
                <c:formatCode>#,##0_);[Red]\(#,##0\)</c:formatCode>
                <c:ptCount val="5"/>
                <c:pt idx="0">
                  <c:v>18480.410766200723</c:v>
                </c:pt>
                <c:pt idx="1">
                  <c:v>45992.159696893417</c:v>
                </c:pt>
                <c:pt idx="2">
                  <c:v>114460.59183128312</c:v>
                </c:pt>
                <c:pt idx="3">
                  <c:v>284857.8359596479</c:v>
                </c:pt>
                <c:pt idx="4">
                  <c:v>708925.10172602604</c:v>
                </c:pt>
              </c:numCache>
            </c:numRef>
          </c:val>
          <c:extLst>
            <c:ext xmlns:c16="http://schemas.microsoft.com/office/drawing/2014/chart" uri="{C3380CC4-5D6E-409C-BE32-E72D297353CC}">
              <c16:uniqueId val="{00000001-6FF6-4942-8D6E-95A439E364EF}"/>
            </c:ext>
          </c:extLst>
        </c:ser>
        <c:dLbls>
          <c:showLegendKey val="0"/>
          <c:showVal val="0"/>
          <c:showCatName val="0"/>
          <c:showSerName val="0"/>
          <c:showPercent val="0"/>
          <c:showBubbleSize val="0"/>
        </c:dLbls>
        <c:gapWidth val="150"/>
        <c:axId val="215571072"/>
        <c:axId val="215581440"/>
      </c:barChart>
      <c:scatterChart>
        <c:scatterStyle val="smoothMarker"/>
        <c:varyColors val="0"/>
        <c:ser>
          <c:idx val="3"/>
          <c:order val="2"/>
          <c:tx>
            <c:strRef>
              <c:f>震災の影響度評価!$N$16</c:f>
              <c:strCache>
                <c:ptCount val="1"/>
                <c:pt idx="0">
                  <c:v>事業中断期間（東日本大震災の実績被害額をもとに推計して算出：右軸）</c:v>
                </c:pt>
              </c:strCache>
            </c:strRef>
          </c:tx>
          <c:spPr>
            <a:ln>
              <a:noFill/>
            </a:ln>
            <a:effectLst>
              <a:glow rad="63500">
                <a:schemeClr val="accent2">
                  <a:satMod val="175000"/>
                  <a:alpha val="40000"/>
                </a:schemeClr>
              </a:glow>
              <a:outerShdw blurRad="50800" dist="38100" dir="2700000" algn="tl" rotWithShape="0">
                <a:prstClr val="black">
                  <a:alpha val="40000"/>
                </a:prstClr>
              </a:outerShdw>
            </a:effectLst>
          </c:spPr>
          <c:marker>
            <c:symbol val="diamond"/>
            <c:size val="12"/>
            <c:spPr>
              <a:solidFill>
                <a:schemeClr val="accent6">
                  <a:lumMod val="75000"/>
                </a:schemeClr>
              </a:solidFill>
              <a:ln>
                <a:solidFill>
                  <a:srgbClr val="C00000"/>
                </a:solidFill>
              </a:ln>
              <a:effectLst>
                <a:glow rad="63500">
                  <a:schemeClr val="accent2">
                    <a:satMod val="175000"/>
                    <a:alpha val="40000"/>
                  </a:schemeClr>
                </a:glow>
                <a:outerShdw blurRad="50800" dist="38100" dir="2700000" algn="tl" rotWithShape="0">
                  <a:prstClr val="black">
                    <a:alpha val="40000"/>
                  </a:prstClr>
                </a:outerShdw>
              </a:effectLst>
            </c:spPr>
          </c:marker>
          <c:xVal>
            <c:strRef>
              <c:f>震災の影響度評価!$C$34:$G$34</c:f>
              <c:strCache>
                <c:ptCount val="5"/>
                <c:pt idx="0">
                  <c:v>震度5弱</c:v>
                </c:pt>
                <c:pt idx="1">
                  <c:v>震度5強</c:v>
                </c:pt>
                <c:pt idx="2">
                  <c:v>震度6弱</c:v>
                </c:pt>
                <c:pt idx="3">
                  <c:v>震度6強</c:v>
                </c:pt>
                <c:pt idx="4">
                  <c:v>震度7</c:v>
                </c:pt>
              </c:strCache>
            </c:strRef>
          </c:xVal>
          <c:yVal>
            <c:numRef>
              <c:f>震災の影響度評価!$C$38:$G$38</c:f>
              <c:numCache>
                <c:formatCode>#,##0.0;[Red]\-#,##0.0</c:formatCode>
                <c:ptCount val="5"/>
                <c:pt idx="0">
                  <c:v>0.63228093539629993</c:v>
                </c:pt>
                <c:pt idx="1">
                  <c:v>0.97644659620942376</c:v>
                </c:pt>
                <c:pt idx="2">
                  <c:v>1.5079498714465744</c:v>
                </c:pt>
                <c:pt idx="3">
                  <c:v>2.3287631127222852</c:v>
                </c:pt>
                <c:pt idx="4">
                  <c:v>3.5963646656062767</c:v>
                </c:pt>
              </c:numCache>
            </c:numRef>
          </c:yVal>
          <c:smooth val="1"/>
          <c:extLst>
            <c:ext xmlns:c16="http://schemas.microsoft.com/office/drawing/2014/chart" uri="{C3380CC4-5D6E-409C-BE32-E72D297353CC}">
              <c16:uniqueId val="{00000002-6FF6-4942-8D6E-95A439E364EF}"/>
            </c:ext>
          </c:extLst>
        </c:ser>
        <c:dLbls>
          <c:showLegendKey val="0"/>
          <c:showVal val="0"/>
          <c:showCatName val="0"/>
          <c:showSerName val="0"/>
          <c:showPercent val="0"/>
          <c:showBubbleSize val="0"/>
        </c:dLbls>
        <c:axId val="215588864"/>
        <c:axId val="215582976"/>
      </c:scatterChart>
      <c:catAx>
        <c:axId val="215571072"/>
        <c:scaling>
          <c:orientation val="minMax"/>
        </c:scaling>
        <c:delete val="0"/>
        <c:axPos val="b"/>
        <c:numFmt formatCode="General" sourceLinked="1"/>
        <c:majorTickMark val="in"/>
        <c:minorTickMark val="none"/>
        <c:tickLblPos val="nextTo"/>
        <c:txPr>
          <a:bodyPr/>
          <a:lstStyle/>
          <a:p>
            <a:pPr>
              <a:defRPr sz="12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215581440"/>
        <c:crosses val="autoZero"/>
        <c:auto val="1"/>
        <c:lblAlgn val="ctr"/>
        <c:lblOffset val="100"/>
        <c:noMultiLvlLbl val="0"/>
      </c:catAx>
      <c:valAx>
        <c:axId val="215581440"/>
        <c:scaling>
          <c:orientation val="minMax"/>
        </c:scaling>
        <c:delete val="0"/>
        <c:axPos val="l"/>
        <c:numFmt formatCode="#,##0_);[Red]\(#,##0\)" sourceLinked="1"/>
        <c:majorTickMark val="cross"/>
        <c:minorTickMark val="none"/>
        <c:tickLblPos val="nextTo"/>
        <c:txPr>
          <a:bodyPr/>
          <a:lstStyle/>
          <a:p>
            <a:pPr>
              <a:defRPr sz="12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215571072"/>
        <c:crosses val="autoZero"/>
        <c:crossBetween val="between"/>
      </c:valAx>
      <c:valAx>
        <c:axId val="215582976"/>
        <c:scaling>
          <c:orientation val="minMax"/>
        </c:scaling>
        <c:delete val="0"/>
        <c:axPos val="r"/>
        <c:numFmt formatCode="#,##0.0;[Red]\-#,##0.0" sourceLinked="1"/>
        <c:majorTickMark val="out"/>
        <c:minorTickMark val="none"/>
        <c:tickLblPos val="nextTo"/>
        <c:txPr>
          <a:bodyPr/>
          <a:lstStyle/>
          <a:p>
            <a:pPr>
              <a:defRPr sz="120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215588864"/>
        <c:crosses val="max"/>
        <c:crossBetween val="midCat"/>
      </c:valAx>
      <c:valAx>
        <c:axId val="215588864"/>
        <c:scaling>
          <c:orientation val="minMax"/>
        </c:scaling>
        <c:delete val="1"/>
        <c:axPos val="b"/>
        <c:numFmt formatCode="General" sourceLinked="1"/>
        <c:majorTickMark val="out"/>
        <c:minorTickMark val="none"/>
        <c:tickLblPos val="nextTo"/>
        <c:crossAx val="215582976"/>
        <c:crosses val="autoZero"/>
        <c:crossBetween val="midCat"/>
      </c:valAx>
      <c:spPr>
        <a:noFill/>
        <a:ln w="12700">
          <a:solidFill>
            <a:schemeClr val="tx1">
              <a:lumMod val="50000"/>
              <a:lumOff val="50000"/>
            </a:schemeClr>
          </a:solidFill>
        </a:ln>
      </c:spPr>
    </c:plotArea>
    <c:legend>
      <c:legendPos val="tr"/>
      <c:layout>
        <c:manualLayout>
          <c:xMode val="edge"/>
          <c:yMode val="edge"/>
          <c:x val="0.12810490550074632"/>
          <c:y val="1.6916426213391823E-2"/>
          <c:w val="0.79157360110319108"/>
          <c:h val="0.20925868696038474"/>
        </c:manualLayout>
      </c:layout>
      <c:overlay val="1"/>
      <c:spPr>
        <a:noFill/>
        <a:ln>
          <a:solidFill>
            <a:schemeClr val="tx1">
              <a:lumMod val="50000"/>
              <a:lumOff val="50000"/>
            </a:schemeClr>
          </a:solidFill>
        </a:ln>
      </c:spPr>
      <c:txPr>
        <a:bodyPr/>
        <a:lstStyle/>
        <a:p>
          <a:pPr>
            <a:defRPr sz="1000">
              <a:latin typeface="Meiryo UI" panose="020B0604030504040204" pitchFamily="50" charset="-128"/>
              <a:ea typeface="Meiryo UI" panose="020B0604030504040204" pitchFamily="50" charset="-128"/>
              <a:cs typeface="Meiryo UI" panose="020B0604030504040204" pitchFamily="50" charset="-128"/>
            </a:defRPr>
          </a:pPr>
          <a:endParaRPr lang="ja-JP"/>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cao.go.jp/index.html" TargetMode="External"/><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emf"/><Relationship Id="rId5" Type="http://schemas.openxmlformats.org/officeDocument/2006/relationships/image" Target="../media/image2.png"/><Relationship Id="rId4"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4</xdr:col>
      <xdr:colOff>248880</xdr:colOff>
      <xdr:row>16</xdr:row>
      <xdr:rowOff>41139</xdr:rowOff>
    </xdr:from>
    <xdr:to>
      <xdr:col>6</xdr:col>
      <xdr:colOff>1785207</xdr:colOff>
      <xdr:row>30</xdr:row>
      <xdr:rowOff>113514</xdr:rowOff>
    </xdr:to>
    <xdr:graphicFrame macro="">
      <xdr:nvGraphicFramePr>
        <xdr:cNvPr id="20" name="グラフ 19">
          <a:extLst>
            <a:ext uri="{FF2B5EF4-FFF2-40B4-BE49-F238E27FC236}">
              <a16:creationId xmlns:a16="http://schemas.microsoft.com/office/drawing/2014/main" id="{00000000-0008-0000-00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93752</xdr:colOff>
      <xdr:row>16</xdr:row>
      <xdr:rowOff>53440</xdr:rowOff>
    </xdr:from>
    <xdr:to>
      <xdr:col>3</xdr:col>
      <xdr:colOff>1941304</xdr:colOff>
      <xdr:row>30</xdr:row>
      <xdr:rowOff>125815</xdr:rowOff>
    </xdr:to>
    <xdr:graphicFrame macro="">
      <xdr:nvGraphicFramePr>
        <xdr:cNvPr id="5" name="グラフ 4">
          <a:extLst>
            <a:ext uri="{FF2B5EF4-FFF2-40B4-BE49-F238E27FC236}">
              <a16:creationId xmlns:a16="http://schemas.microsoft.com/office/drawing/2014/main" id="{00000000-0008-0000-00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65810</xdr:colOff>
      <xdr:row>0</xdr:row>
      <xdr:rowOff>68701</xdr:rowOff>
    </xdr:from>
    <xdr:to>
      <xdr:col>6</xdr:col>
      <xdr:colOff>0</xdr:colOff>
      <xdr:row>2</xdr:row>
      <xdr:rowOff>145946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65810" y="68701"/>
          <a:ext cx="9962654" cy="567102"/>
        </a:xfrm>
        <a:prstGeom prst="rect">
          <a:avLst/>
        </a:prstGeom>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800" b="1">
              <a:latin typeface="メイリオ" panose="020B0604030504040204" pitchFamily="50" charset="-128"/>
              <a:ea typeface="メイリオ" panose="020B0604030504040204" pitchFamily="50" charset="-128"/>
              <a:cs typeface="メイリオ" panose="020B0604030504040204" pitchFamily="50" charset="-128"/>
            </a:rPr>
            <a:t>自然災害が事業に与える影響の参考指標ツール　（地震版）</a:t>
          </a:r>
          <a:endParaRPr kumimoji="1" lang="en-US" altLang="ja-JP" sz="1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6</xdr:col>
      <xdr:colOff>166365</xdr:colOff>
      <xdr:row>0</xdr:row>
      <xdr:rowOff>112383</xdr:rowOff>
    </xdr:from>
    <xdr:to>
      <xdr:col>7</xdr:col>
      <xdr:colOff>16733</xdr:colOff>
      <xdr:row>2</xdr:row>
      <xdr:rowOff>99860</xdr:rowOff>
    </xdr:to>
    <xdr:pic>
      <xdr:nvPicPr>
        <xdr:cNvPr id="8" name="図 7" descr="内閣府 Cabinet Office, Government of Japan">
          <a:hlinkClick xmlns:r="http://schemas.openxmlformats.org/officeDocument/2006/relationships" r:id="rId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90659" y="112383"/>
          <a:ext cx="1637893" cy="46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1361</xdr:colOff>
      <xdr:row>2</xdr:row>
      <xdr:rowOff>245806</xdr:rowOff>
    </xdr:from>
    <xdr:to>
      <xdr:col>3</xdr:col>
      <xdr:colOff>1851229</xdr:colOff>
      <xdr:row>8</xdr:row>
      <xdr:rowOff>0</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70494" y="722056"/>
          <a:ext cx="5974808" cy="112917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31389</xdr:colOff>
      <xdr:row>17</xdr:row>
      <xdr:rowOff>82199</xdr:rowOff>
    </xdr:from>
    <xdr:ext cx="590803" cy="367408"/>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96703" y="4153456"/>
          <a:ext cx="590803" cy="367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千円</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1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4</xdr:col>
      <xdr:colOff>273514</xdr:colOff>
      <xdr:row>17</xdr:row>
      <xdr:rowOff>79118</xdr:rowOff>
    </xdr:from>
    <xdr:ext cx="590803" cy="367408"/>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92571" y="4150375"/>
          <a:ext cx="590803" cy="367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千円</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1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3</xdr:col>
      <xdr:colOff>1458081</xdr:colOff>
      <xdr:row>17</xdr:row>
      <xdr:rowOff>77438</xdr:rowOff>
    </xdr:from>
    <xdr:ext cx="590803" cy="367408"/>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5652154" y="2788990"/>
          <a:ext cx="590803" cy="367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ヶ月</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1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twoCellAnchor>
    <xdr:from>
      <xdr:col>0</xdr:col>
      <xdr:colOff>65634</xdr:colOff>
      <xdr:row>75</xdr:row>
      <xdr:rowOff>136737</xdr:rowOff>
    </xdr:from>
    <xdr:to>
      <xdr:col>6</xdr:col>
      <xdr:colOff>7027</xdr:colOff>
      <xdr:row>77</xdr:row>
      <xdr:rowOff>132339</xdr:rowOff>
    </xdr:to>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65634" y="17987708"/>
          <a:ext cx="9948246" cy="578307"/>
        </a:xfrm>
        <a:prstGeom prst="rect">
          <a:avLst/>
        </a:prstGeom>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800" b="1">
              <a:latin typeface="メイリオ" panose="020B0604030504040204" pitchFamily="50" charset="-128"/>
              <a:ea typeface="メイリオ" panose="020B0604030504040204" pitchFamily="50" charset="-128"/>
              <a:cs typeface="メイリオ" panose="020B0604030504040204" pitchFamily="50" charset="-128"/>
            </a:rPr>
            <a:t>自然災害が事業に与える影響の参考指標ツール　（地震版）</a:t>
          </a:r>
        </a:p>
      </xdr:txBody>
    </xdr:sp>
    <xdr:clientData/>
  </xdr:twoCellAnchor>
  <xdr:twoCellAnchor editAs="oneCell">
    <xdr:from>
      <xdr:col>6</xdr:col>
      <xdr:colOff>154983</xdr:colOff>
      <xdr:row>75</xdr:row>
      <xdr:rowOff>180419</xdr:rowOff>
    </xdr:from>
    <xdr:to>
      <xdr:col>7</xdr:col>
      <xdr:colOff>5351</xdr:colOff>
      <xdr:row>77</xdr:row>
      <xdr:rowOff>86254</xdr:rowOff>
    </xdr:to>
    <xdr:pic>
      <xdr:nvPicPr>
        <xdr:cNvPr id="12" name="図 11" descr="内閣府 Cabinet Office, Government of Japan">
          <a:hlinkClick xmlns:r="http://schemas.openxmlformats.org/officeDocument/2006/relationships" r:id="rId3"/>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83447" y="17828883"/>
          <a:ext cx="1796190" cy="477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190500</xdr:colOff>
      <xdr:row>3</xdr:row>
      <xdr:rowOff>27214</xdr:rowOff>
    </xdr:from>
    <xdr:to>
      <xdr:col>3</xdr:col>
      <xdr:colOff>1800226</xdr:colOff>
      <xdr:row>7</xdr:row>
      <xdr:rowOff>99390</xdr:rowOff>
    </xdr:to>
    <xdr:sp macro="" textlink="">
      <xdr:nvSpPr>
        <xdr:cNvPr id="3" name="四角形吹き出し 2">
          <a:extLst>
            <a:ext uri="{FF2B5EF4-FFF2-40B4-BE49-F238E27FC236}">
              <a16:creationId xmlns:a16="http://schemas.microsoft.com/office/drawing/2014/main" id="{00000000-0008-0000-0000-000003000000}"/>
            </a:ext>
          </a:extLst>
        </xdr:cNvPr>
        <xdr:cNvSpPr/>
      </xdr:nvSpPr>
      <xdr:spPr>
        <a:xfrm>
          <a:off x="4381500" y="756084"/>
          <a:ext cx="1609726" cy="1099219"/>
        </a:xfrm>
        <a:prstGeom prst="wedgeRectCallout">
          <a:avLst>
            <a:gd name="adj1" fmla="val -60228"/>
            <a:gd name="adj2" fmla="val 30039"/>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lnSpc>
              <a:spcPts val="1080"/>
            </a:lnSpc>
          </a:pPr>
          <a:endParaRPr kumimoji="1" lang="en-US" altLang="ja-JP"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lnSpc>
              <a:spcPts val="1080"/>
            </a:lnSpc>
          </a:pPr>
          <a:r>
            <a:rPr kumimoji="1" lang="ja-JP" altLang="en-US" sz="1000" u="sng">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■注意点</a:t>
          </a:r>
          <a:endParaRPr kumimoji="1" lang="en-US" altLang="ja-JP" sz="1000" u="sng">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lnSpc>
              <a:spcPts val="1080"/>
            </a:lnSpc>
          </a:pPr>
          <a:r>
            <a:rPr kumimoji="1" lang="ja-JP" altLang="en-US"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「実績値」を選択した場合、震度の大小と被害の大小が必ずしも一致しない場合があります。</a:t>
          </a:r>
        </a:p>
      </xdr:txBody>
    </xdr:sp>
    <xdr:clientData/>
  </xdr:twoCellAnchor>
  <xdr:twoCellAnchor>
    <xdr:from>
      <xdr:col>1</xdr:col>
      <xdr:colOff>57978</xdr:colOff>
      <xdr:row>39</xdr:row>
      <xdr:rowOff>0</xdr:rowOff>
    </xdr:from>
    <xdr:to>
      <xdr:col>6</xdr:col>
      <xdr:colOff>1904999</xdr:colOff>
      <xdr:row>41</xdr:row>
      <xdr:rowOff>24848</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24239" y="9442174"/>
          <a:ext cx="11810999" cy="637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200"/>
            </a:lnSpc>
          </a:pPr>
          <a:r>
            <a:rPr kumimoji="1" lang="ja-JP" altLang="en-US" sz="1000" u="sng">
              <a:latin typeface="メイリオ" panose="020B0604030504040204" pitchFamily="50" charset="-128"/>
              <a:ea typeface="メイリオ" panose="020B0604030504040204" pitchFamily="50" charset="-128"/>
              <a:cs typeface="メイリオ" panose="020B0604030504040204" pitchFamily="50" charset="-128"/>
            </a:rPr>
            <a:t>■注意点</a:t>
          </a:r>
          <a:endPar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推定被害の算出には、地震による震動被害以外の複合災害（津波等）による直接的な被害を受けたと回答した企業の被害データは除いています。震動被害だけでなく、津波等を含めた複合災害としての被害の含めた場合、影響が最大となるケースでは、有形固定資産の被害額が上の数値の約</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15</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倍、売上被害額が同約</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倍、事業中断期間が同約</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倍になることもあります。</a:t>
          </a:r>
        </a:p>
      </xdr:txBody>
    </xdr:sp>
    <xdr:clientData/>
  </xdr:twoCellAnchor>
  <xdr:twoCellAnchor editAs="oneCell">
    <xdr:from>
      <xdr:col>3</xdr:col>
      <xdr:colOff>993321</xdr:colOff>
      <xdr:row>87</xdr:row>
      <xdr:rowOff>37</xdr:rowOff>
    </xdr:from>
    <xdr:to>
      <xdr:col>7</xdr:col>
      <xdr:colOff>3019</xdr:colOff>
      <xdr:row>120</xdr:row>
      <xdr:rowOff>139536</xdr:rowOff>
    </xdr:to>
    <xdr:pic>
      <xdr:nvPicPr>
        <xdr:cNvPr id="19" name="図 18" descr="https://ap-northeast-1-02550026-view.menlosecurity.com/cache/image/aHR0cDovL3d3dy5qbWEuZ28uanAvam1hL2tpc2hvdS9rbm93L3NoaW5kby9zaGluZG8tZ2FpeW8ucG5n">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84321" y="20737323"/>
          <a:ext cx="6642216" cy="8222142"/>
        </a:xfrm>
        <a:prstGeom prst="rect">
          <a:avLst/>
        </a:prstGeom>
        <a:noFill/>
        <a:ln>
          <a:noFill/>
        </a:ln>
      </xdr:spPr>
    </xdr:pic>
    <xdr:clientData/>
  </xdr:twoCellAnchor>
  <xdr:twoCellAnchor editAs="oneCell">
    <xdr:from>
      <xdr:col>1</xdr:col>
      <xdr:colOff>19417</xdr:colOff>
      <xdr:row>130</xdr:row>
      <xdr:rowOff>176894</xdr:rowOff>
    </xdr:from>
    <xdr:to>
      <xdr:col>3</xdr:col>
      <xdr:colOff>446315</xdr:colOff>
      <xdr:row>137</xdr:row>
      <xdr:rowOff>197730</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731" y="29405037"/>
          <a:ext cx="4051841" cy="154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713064</xdr:colOff>
      <xdr:row>138</xdr:row>
      <xdr:rowOff>95577</xdr:rowOff>
    </xdr:from>
    <xdr:to>
      <xdr:col>2</xdr:col>
      <xdr:colOff>1681842</xdr:colOff>
      <xdr:row>143</xdr:row>
      <xdr:rowOff>199387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78378" y="31065434"/>
          <a:ext cx="2852007" cy="1235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※ここで、</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95%</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98%</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50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a:p>
          <a:pPr lvl="0"/>
          <a:r>
            <a:rPr lang="ja-JP" altLang="en-US"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99%</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非超過確率値：</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100</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件に</a:t>
          </a:r>
          <a:r>
            <a:rPr lang="en-US"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1</a:t>
          </a:r>
          <a:r>
            <a:rPr lang="ja-JP" altLang="ja-JP" sz="8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件がその数値を超える値</a:t>
          </a:r>
        </a:p>
      </xdr:txBody>
    </xdr:sp>
    <xdr:clientData/>
  </xdr:twoCellAnchor>
  <xdr:twoCellAnchor>
    <xdr:from>
      <xdr:col>0</xdr:col>
      <xdr:colOff>65634</xdr:colOff>
      <xdr:row>149</xdr:row>
      <xdr:rowOff>136737</xdr:rowOff>
    </xdr:from>
    <xdr:to>
      <xdr:col>6</xdr:col>
      <xdr:colOff>7027</xdr:colOff>
      <xdr:row>151</xdr:row>
      <xdr:rowOff>132339</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65634" y="17826023"/>
          <a:ext cx="9969857" cy="567102"/>
        </a:xfrm>
        <a:prstGeom prst="rect">
          <a:avLst/>
        </a:prstGeom>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800" b="1">
              <a:latin typeface="メイリオ" panose="020B0604030504040204" pitchFamily="50" charset="-128"/>
              <a:ea typeface="メイリオ" panose="020B0604030504040204" pitchFamily="50" charset="-128"/>
              <a:cs typeface="メイリオ" panose="020B0604030504040204" pitchFamily="50" charset="-128"/>
            </a:rPr>
            <a:t>自然災害が事業に与える影響の参考指標ツール　（地震版）</a:t>
          </a:r>
        </a:p>
      </xdr:txBody>
    </xdr:sp>
    <xdr:clientData/>
  </xdr:twoCellAnchor>
  <xdr:oneCellAnchor>
    <xdr:from>
      <xdr:col>6</xdr:col>
      <xdr:colOff>154983</xdr:colOff>
      <xdr:row>149</xdr:row>
      <xdr:rowOff>180419</xdr:rowOff>
    </xdr:from>
    <xdr:ext cx="1796190" cy="477335"/>
    <xdr:pic>
      <xdr:nvPicPr>
        <xdr:cNvPr id="22" name="図 21" descr="内閣府 Cabinet Office, Government of Japan">
          <a:hlinkClick xmlns:r="http://schemas.openxmlformats.org/officeDocument/2006/relationships" r:id="rId3"/>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83447" y="17869705"/>
          <a:ext cx="1796190" cy="4773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162685</xdr:colOff>
      <xdr:row>171</xdr:row>
      <xdr:rowOff>208840</xdr:rowOff>
    </xdr:from>
    <xdr:ext cx="7360329" cy="8839912"/>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623" t="24636" r="8725" b="5155"/>
        <a:stretch/>
      </xdr:blipFill>
      <xdr:spPr bwMode="auto">
        <a:xfrm>
          <a:off x="2407864" y="41601769"/>
          <a:ext cx="7360329" cy="8839912"/>
        </a:xfrm>
        <a:prstGeom prst="rect">
          <a:avLst/>
        </a:prstGeom>
        <a:noFill/>
        <a:ln>
          <a:noFill/>
        </a:ln>
        <a:extLst>
          <a:ext uri="{53640926-AAD7-44D8-BBD7-CCE9431645EC}">
            <a14:shadowObscured xmlns:a14="http://schemas.microsoft.com/office/drawing/2010/main"/>
          </a:ext>
        </a:extLst>
      </xdr:spPr>
    </xdr:pic>
    <xdr:clientData/>
  </xdr:oneCellAnchor>
  <xdr:twoCellAnchor>
    <xdr:from>
      <xdr:col>1</xdr:col>
      <xdr:colOff>49696</xdr:colOff>
      <xdr:row>218</xdr:row>
      <xdr:rowOff>11148</xdr:rowOff>
    </xdr:from>
    <xdr:to>
      <xdr:col>6</xdr:col>
      <xdr:colOff>1880151</xdr:colOff>
      <xdr:row>221</xdr:row>
      <xdr:rowOff>227133</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7732" y="34695755"/>
          <a:ext cx="11790883" cy="9507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5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■本参考指標の作成にあたりましては、東北大学大学院経済学研究科震災復興研究センター（</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RIRC</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）様から震災復興企業実態調査に関するデータを、株式会社肥後銀行様から平成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年熊本地震の企業被害に関するリサーチデータを、それぞれ提供いただきました。震災時の企業の損害に関する貴重なデータのご提供をここに感謝申し上げます。</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5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年熊本地震における企業立地点での計測震度データとして、国土技術政策総合研究所・道路地震防災研究室が公開する</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年熊本地震地震動分布を使用しました。ここに感謝申し上げます。</a:t>
          </a:r>
        </a:p>
      </xdr:txBody>
    </xdr:sp>
    <xdr:clientData/>
  </xdr:twoCellAnchor>
  <xdr:twoCellAnchor>
    <xdr:from>
      <xdr:col>1</xdr:col>
      <xdr:colOff>88140</xdr:colOff>
      <xdr:row>154</xdr:row>
      <xdr:rowOff>71642</xdr:rowOff>
    </xdr:from>
    <xdr:to>
      <xdr:col>6</xdr:col>
      <xdr:colOff>1715043</xdr:colOff>
      <xdr:row>170</xdr:row>
      <xdr:rowOff>174171</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53454" y="34829728"/>
          <a:ext cx="10476989" cy="35859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本指標内では、平成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23</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年東日本大震災での被害を「海溝型地震」の代表的被害として、平成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年熊本地震での被害を「直下型地震」の代表的被害として、それぞれ使用しています。この区分けは、地震発生のメカニズムではなく、下記の通り、地震被害の発生の範囲で区分しています。</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「海溝型地震」</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本指標内での「海溝型地震」で想定している被害は、海溝付近で発生し、広範囲に被害が発生する地震を想定しています。例えば、本指標の元となった平成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23</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東北地方太平洋沖地震（東日本大震災）の被害や、今後発生確率が高いと予測されている南海トラフの地震などが挙げられます（尚、海溝型地震には津波の発生が予測されますが、本指標内では津波による直接的な被害は推定の対象外としています）。</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「直下型地震」</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本指標内での「直下型地震」で想定している被害は、上記の「海溝型地震」より狭い範囲に影響を及ぼす地震で、活断層による地震により被害が発生するケース（例えば、本指標の元となった平成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年熊本地震や、平成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7</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兵庫県南部地震など）や、プレート間やスラブ内で発生し、「海溝型地震」より狭い範囲ながら直上に大きな被害を及ぼす地震（例えば、内閣府等で想定されている首都直下地震など）により被害が発生するケースを想定しています。</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地震発生のメカニズムとしての際は、上記の様な被害の範囲ではなく、「海溝型地震」と「活断層の地震」に大別されます。詳細は下図を参考ください。</a:t>
          </a:r>
        </a:p>
      </xdr:txBody>
    </xdr:sp>
    <xdr:clientData/>
  </xdr:twoCellAnchor>
  <xdr:twoCellAnchor>
    <xdr:from>
      <xdr:col>3</xdr:col>
      <xdr:colOff>770164</xdr:colOff>
      <xdr:row>129</xdr:row>
      <xdr:rowOff>211378</xdr:rowOff>
    </xdr:from>
    <xdr:to>
      <xdr:col>6</xdr:col>
      <xdr:colOff>1658983</xdr:colOff>
      <xdr:row>145</xdr:row>
      <xdr:rowOff>87087</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4460421" y="29069407"/>
          <a:ext cx="6113962" cy="3555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200"/>
            </a:lnSpc>
          </a:pP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N%</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非超過確率値の推計の方法については、以下の例を参考にしてください：</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例）</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非超過確率値を算出する場合：</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件に</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件がその数値以内に収まり、</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件がその数値を超える数値）</a:t>
          </a:r>
        </a:p>
        <a:p>
          <a:pPr>
            <a:lnSpc>
              <a:spcPts val="1200"/>
            </a:lnSpc>
          </a:pP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・業種：卸売業・小売業</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・従業員数：</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5</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人以下</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・震度</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強の場合：</a:t>
          </a:r>
        </a:p>
        <a:p>
          <a:pPr>
            <a:lnSpc>
              <a:spcPts val="1200"/>
            </a:lnSpc>
          </a:pP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推定値（以下</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太字</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）に表内の非超過確率値を算出する係数（以下</a:t>
          </a:r>
          <a:r>
            <a:rPr kumimoji="1" lang="ja-JP" altLang="en-US" sz="1000" u="sng">
              <a:latin typeface="メイリオ" panose="020B0604030504040204" pitchFamily="50" charset="-128"/>
              <a:ea typeface="メイリオ" panose="020B0604030504040204" pitchFamily="50" charset="-128"/>
              <a:cs typeface="メイリオ" panose="020B0604030504040204" pitchFamily="50" charset="-128"/>
            </a:rPr>
            <a:t>下線</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）を乗じることで算出します：</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それぞれの</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90%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非超過確率値の計算：</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海溝型地震：</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・有形固定資産の被害額：</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7,379</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千円</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2.01</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14</a:t>
          </a:r>
          <a:r>
            <a:rPr kumimoji="1" lang="en-US" altLang="ja-JP" sz="1100">
              <a:solidFill>
                <a:schemeClr val="dk1"/>
              </a:solidFill>
              <a:effectLst/>
              <a:latin typeface="+mn-lt"/>
              <a:ea typeface="+mn-ea"/>
              <a:cs typeface="+mn-cs"/>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832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千円</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・事業中断期間：</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1.9</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ヶ月</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2.88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5.5</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ヶ月</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・売上被害額：</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12</a:t>
          </a:r>
          <a:r>
            <a:rPr kumimoji="1" lang="en-US" altLang="ja-JP" sz="1100" b="1">
              <a:solidFill>
                <a:schemeClr val="dk1"/>
              </a:solidFill>
              <a:effectLst/>
              <a:latin typeface="+mn-lt"/>
              <a:ea typeface="+mn-ea"/>
              <a:cs typeface="+mn-cs"/>
            </a:rPr>
            <a:t>,</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762</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千円</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2.51</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32</a:t>
          </a:r>
          <a:r>
            <a:rPr kumimoji="1" lang="en-US" altLang="ja-JP" sz="1100">
              <a:solidFill>
                <a:schemeClr val="dk1"/>
              </a:solidFill>
              <a:effectLst/>
              <a:latin typeface="+mn-lt"/>
              <a:ea typeface="+mn-ea"/>
              <a:cs typeface="+mn-cs"/>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033</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千円</a:t>
          </a:r>
        </a:p>
        <a:p>
          <a:pPr>
            <a:lnSpc>
              <a:spcPts val="1200"/>
            </a:lnSpc>
          </a:pP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直下型地震：</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・有形固定資産の被害額：</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1,976</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千円</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1.31</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2,589</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千円</a:t>
          </a:r>
        </a:p>
        <a:p>
          <a:pPr>
            <a:lnSpc>
              <a:spcPts val="1200"/>
            </a:lnSpc>
          </a:pP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・売上被害額：</a:t>
          </a:r>
          <a:r>
            <a:rPr kumimoji="1" lang="en-US" altLang="ja-JP" sz="1000" b="1">
              <a:latin typeface="メイリオ" panose="020B0604030504040204" pitchFamily="50" charset="-128"/>
              <a:ea typeface="メイリオ" panose="020B0604030504040204" pitchFamily="50" charset="-128"/>
              <a:cs typeface="メイリオ" panose="020B0604030504040204" pitchFamily="50" charset="-128"/>
            </a:rPr>
            <a:t>1,809</a:t>
          </a:r>
          <a:r>
            <a:rPr kumimoji="1" lang="ja-JP" altLang="en-US" sz="1000" b="1">
              <a:latin typeface="メイリオ" panose="020B0604030504040204" pitchFamily="50" charset="-128"/>
              <a:ea typeface="メイリオ" panose="020B0604030504040204" pitchFamily="50" charset="-128"/>
              <a:cs typeface="メイリオ" panose="020B0604030504040204" pitchFamily="50" charset="-128"/>
            </a:rPr>
            <a:t>千円</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000" u="sng">
              <a:latin typeface="メイリオ" panose="020B0604030504040204" pitchFamily="50" charset="-128"/>
              <a:ea typeface="メイリオ" panose="020B0604030504040204" pitchFamily="50" charset="-128"/>
              <a:cs typeface="メイリオ" panose="020B0604030504040204" pitchFamily="50" charset="-128"/>
            </a:rPr>
            <a:t>1.16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2,098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千円</a:t>
          </a:r>
        </a:p>
      </xdr:txBody>
    </xdr:sp>
    <xdr:clientData/>
  </xdr:twoCellAnchor>
  <xdr:twoCellAnchor>
    <xdr:from>
      <xdr:col>1</xdr:col>
      <xdr:colOff>44823</xdr:colOff>
      <xdr:row>50</xdr:row>
      <xdr:rowOff>56026</xdr:rowOff>
    </xdr:from>
    <xdr:to>
      <xdr:col>6</xdr:col>
      <xdr:colOff>1676400</xdr:colOff>
      <xdr:row>73</xdr:row>
      <xdr:rowOff>0</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10137" y="12052083"/>
          <a:ext cx="10481663" cy="47010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a:lnSpc>
              <a:spcPts val="1300"/>
            </a:lnSpc>
          </a:pPr>
          <a:r>
            <a:rPr kumimoji="1" lang="ja-JP" altLang="en-US" sz="900" u="sng">
              <a:latin typeface="メイリオ" panose="020B0604030504040204" pitchFamily="50" charset="-128"/>
              <a:ea typeface="メイリオ" panose="020B0604030504040204" pitchFamily="50" charset="-128"/>
              <a:cs typeface="メイリオ" panose="020B0604030504040204" pitchFamily="50" charset="-128"/>
            </a:rPr>
            <a:t>表示されている数値全般に関する注意事項</a:t>
          </a:r>
          <a:endParaRPr kumimoji="1" lang="en-US" altLang="ja-JP" sz="900" u="sng">
            <a:latin typeface="メイリオ" panose="020B0604030504040204" pitchFamily="50" charset="-128"/>
            <a:ea typeface="メイリオ" panose="020B0604030504040204" pitchFamily="50" charset="-128"/>
            <a:cs typeface="メイリオ" panose="020B0604030504040204" pitchFamily="50" charset="-128"/>
          </a:endParaRP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■本参考指標は、主に地震による揺れの被害の推定を対象としています。その他の地震に起因した複合災害（例えば津波など）の直接的な被害は含まれていないことにご留意ください。 </a:t>
          </a:r>
          <a:endPar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endParaRP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■本参考指標は以下の点から、実際の被害から乖離する可能性があること、今後発生する全ての地震に適用できるものではないことにご留意ください： </a:t>
          </a:r>
          <a:endPar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endParaRP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本指標は、会社の業種と規模のみで被害を算出しています。そのため、建物の耐震性の違いなど、実態を勘案した場合の想定とは乖離する場合があります。</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本指標は、東日本大震災（海溝型）と熊本地震（直下型）における一部の実績データのみを基に算出しているため、同じ震度でも海溝型地震と直下型地震の推定被害額が大きく乖離する場合があります。特に、海溝型地震の売上被害については、東日本大震災で発災した津波等の複合災害で間接的な被害として売上被害に影響を及ぼし、直下型地震との大きな乖離が生じていると推定されます。なお、元データはアンケートやヒアリングに基づいており、データの性質上、被害の要因として複合災害の「直接的な被害」を申告しているものは除いますが、データの制約上、「間接的な被害」を申告しているものは除いていません。</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一般論として、大都市と地方都市では被害の出方に違いが生じることがあります。例えば、直下型地震の「売上の被害額」は熊本地震の実績被害をもとに算出していますが、首都直下地震など、より大都市で被害が発生した場合では、売上被害額が増加する場合があります。</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本参考指標を集計する上で使用した震度階級は各企業本社位置でのものであり、複数の事業所をもつ企業の場合、本社以外の被害額が本社に加算されている場合があります。例えば、本社位置での震度が</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5</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弱で被害額が</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0</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円、本社以外の拠点での震度が</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強で被害額が</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1,000</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千円だった場合、震度</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5</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弱で被害額が</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1,000</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千円として算出されています。</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売上被害額には、自社施設の被災に伴う営業停止に加えて、商流の途絶や風評、従業員の被害による営業被害も含まれています。 </a:t>
          </a:r>
          <a:endPar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endParaRP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1) </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■左上の業種・従業員の選択の下の「表示するデータの種類」セルから、標準ケースとして近似値を、参考ケースとして実績値を、それぞれ選択できます。</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推計値」は、業種・従業員数を区分しない場合の平均被害額（又は平均事業中断期間）から算出された近似曲線に、各業種区分・従業員数区分別の影響を考慮して算出しています。推計値の算出過程の詳細は「説明資料　</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4. </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近似曲線の作成」をご覧ください。</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実績値」は、被害を集計した実績値が表示されます。実被害データのため、サンプル数の限界から、震度の大小と被害の大小が必ずしも一致しない場合があります。また、「実績値」を選択した場合、該当データが存在しない場合にはグラフ上に表示されず、被害額・事業中断期間を示すセル上には「</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nodata</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」と表示されます。</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2)</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東北大学大学院経済学研究科地域イノベーション研究センター（</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RIRC</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）様のご協力のもと、ご提供頂いた震災復興企業実態調査データ（平成</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23</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年東日本大震災後のアンケート調査）に基づき推計したものです。当該データからは、津波等を含めた複合災害による直接的な被害を受けたと回答した企業の被害データは除いています。</a:t>
          </a:r>
          <a:endPar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endParaRP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3)</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■海溝型地震の有形固定資産は、営業店舗・事務所、工場建物、機械設備、車両の被害額（土地の被害は含まない）が対象となります。</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■事業中断期間は、震災から事業を再開した時期までの期間となり、売上被害額は、アンケートベースの売上高と事業中断期間から推定した売上高減少額です。</a:t>
          </a:r>
          <a:endPar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endParaRP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4)</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■株式会社肥後銀行様のご協力のもと、ご提供頂いた熊本地震による企業被災データ（平成</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28</a:t>
          </a: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年熊本地震後の聞き取り調査）に基づき推計したものです。</a:t>
          </a:r>
          <a:endPar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endParaRP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注</a:t>
          </a:r>
          <a:r>
            <a:rPr kumimoji="1" lang="en-US" altLang="ja-JP" sz="900" u="none">
              <a:latin typeface="メイリオ" panose="020B0604030504040204" pitchFamily="50" charset="-128"/>
              <a:ea typeface="メイリオ" panose="020B0604030504040204" pitchFamily="50" charset="-128"/>
              <a:cs typeface="メイリオ" panose="020B0604030504040204" pitchFamily="50" charset="-128"/>
            </a:rPr>
            <a:t>5)</a:t>
          </a:r>
        </a:p>
        <a:p>
          <a:pPr>
            <a:lnSpc>
              <a:spcPts val="1300"/>
            </a:lnSpc>
          </a:pPr>
          <a:r>
            <a:rPr kumimoji="1" lang="ja-JP" altLang="en-US" sz="900" u="none">
              <a:latin typeface="メイリオ" panose="020B0604030504040204" pitchFamily="50" charset="-128"/>
              <a:ea typeface="メイリオ" panose="020B0604030504040204" pitchFamily="50" charset="-128"/>
              <a:cs typeface="メイリオ" panose="020B0604030504040204" pitchFamily="50" charset="-128"/>
            </a:rPr>
            <a:t>■直下型地震の有形固定資産は、建物、機械、在庫、敷地の被害額が対象となります。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223"/>
  <sheetViews>
    <sheetView showGridLines="0" tabSelected="1" showRuler="0" showWhiteSpace="0" view="pageBreakPreview" topLeftCell="A7" zoomScale="70" zoomScaleNormal="85" zoomScaleSheetLayoutView="70" zoomScalePageLayoutView="80" workbookViewId="0">
      <selection activeCell="C7" sqref="C7"/>
    </sheetView>
  </sheetViews>
  <sheetFormatPr defaultColWidth="8.88671875" defaultRowHeight="17.399999999999999" x14ac:dyDescent="0.5"/>
  <cols>
    <col min="1" max="1" width="0.88671875" style="6" customWidth="1"/>
    <col min="2" max="2" width="27.44140625" style="6" customWidth="1"/>
    <col min="3" max="7" width="25.44140625" style="6" customWidth="1"/>
    <col min="8" max="8" width="0.88671875" style="6" customWidth="1"/>
    <col min="9" max="9" width="8.88671875" style="1"/>
    <col min="10" max="10" width="8.44140625" style="1" hidden="1" customWidth="1"/>
    <col min="11" max="15" width="7" style="1" hidden="1" customWidth="1"/>
    <col min="16" max="24" width="0" style="1" hidden="1" customWidth="1"/>
    <col min="25" max="16384" width="8.88671875" style="1"/>
  </cols>
  <sheetData>
    <row r="1" spans="1:17" x14ac:dyDescent="0.5">
      <c r="A1" s="20"/>
      <c r="B1" s="20"/>
      <c r="C1" s="20"/>
      <c r="D1" s="20"/>
      <c r="E1" s="20"/>
      <c r="F1" s="20"/>
      <c r="G1" s="20"/>
      <c r="H1" s="20"/>
    </row>
    <row r="2" spans="1:17" x14ac:dyDescent="0.5">
      <c r="A2" s="20"/>
      <c r="B2" s="20"/>
      <c r="C2" s="20"/>
      <c r="D2" s="20"/>
      <c r="E2" s="20"/>
      <c r="F2" s="20"/>
      <c r="G2" s="20"/>
      <c r="H2" s="20"/>
    </row>
    <row r="3" spans="1:17" ht="18" thickBot="1" x14ac:dyDescent="0.55000000000000004">
      <c r="A3" s="20"/>
      <c r="B3" s="20"/>
      <c r="C3" s="20"/>
      <c r="D3" s="20"/>
      <c r="E3" s="20"/>
      <c r="F3" s="20"/>
      <c r="G3" s="20"/>
      <c r="H3" s="20"/>
    </row>
    <row r="4" spans="1:17" s="38" customFormat="1" ht="20.25" customHeight="1" thickTop="1" thickBot="1" x14ac:dyDescent="0.65">
      <c r="A4" s="36"/>
      <c r="B4" s="40" t="s">
        <v>74</v>
      </c>
      <c r="C4" s="37"/>
      <c r="D4" s="37"/>
      <c r="E4" s="44" t="s">
        <v>73</v>
      </c>
      <c r="F4" s="45"/>
      <c r="G4" s="46"/>
      <c r="H4" s="36"/>
      <c r="K4" s="39"/>
      <c r="L4" s="39"/>
    </row>
    <row r="5" spans="1:17" ht="20.25" customHeight="1" thickBot="1" x14ac:dyDescent="0.55000000000000004">
      <c r="A5" s="20"/>
      <c r="B5" s="41" t="s">
        <v>2</v>
      </c>
      <c r="C5" s="42" t="s">
        <v>38</v>
      </c>
      <c r="D5" s="22"/>
      <c r="E5" s="47" t="s">
        <v>70</v>
      </c>
      <c r="F5" s="43"/>
      <c r="G5" s="48"/>
      <c r="H5" s="20"/>
      <c r="J5" s="18"/>
      <c r="K5"/>
      <c r="L5"/>
      <c r="M5" s="4"/>
      <c r="N5" s="2"/>
      <c r="O5" s="2"/>
      <c r="P5" s="3"/>
      <c r="Q5" s="3"/>
    </row>
    <row r="6" spans="1:17" ht="20.25" customHeight="1" thickBot="1" x14ac:dyDescent="0.55000000000000004">
      <c r="A6" s="20"/>
      <c r="B6" s="41" t="s">
        <v>9</v>
      </c>
      <c r="C6" s="42" t="s">
        <v>18</v>
      </c>
      <c r="D6" s="22"/>
      <c r="E6" s="47" t="s">
        <v>71</v>
      </c>
      <c r="F6" s="43"/>
      <c r="G6" s="48"/>
      <c r="H6" s="20"/>
      <c r="J6" s="18"/>
      <c r="K6"/>
      <c r="L6"/>
      <c r="M6" s="2"/>
      <c r="N6" s="2"/>
      <c r="O6" s="2"/>
      <c r="P6" s="2"/>
      <c r="Q6" s="2"/>
    </row>
    <row r="7" spans="1:17" ht="20.25" customHeight="1" thickBot="1" x14ac:dyDescent="0.55000000000000004">
      <c r="A7" s="20"/>
      <c r="B7" s="116" t="s">
        <v>117</v>
      </c>
      <c r="C7" s="42" t="s">
        <v>138</v>
      </c>
      <c r="D7" s="22"/>
      <c r="E7" s="47" t="s">
        <v>72</v>
      </c>
      <c r="F7" s="43"/>
      <c r="G7" s="48"/>
      <c r="H7" s="20"/>
      <c r="J7" s="18"/>
      <c r="K7"/>
      <c r="L7"/>
      <c r="M7" s="2"/>
      <c r="N7" s="2"/>
      <c r="O7" s="2"/>
      <c r="P7" s="2"/>
      <c r="Q7" s="2"/>
    </row>
    <row r="8" spans="1:17" ht="9" customHeight="1" thickBot="1" x14ac:dyDescent="0.55000000000000004">
      <c r="A8" s="20"/>
      <c r="B8" s="20"/>
      <c r="C8" s="20"/>
      <c r="D8" s="20"/>
      <c r="E8" s="49"/>
      <c r="F8" s="50"/>
      <c r="G8" s="51"/>
      <c r="H8" s="20"/>
      <c r="K8"/>
      <c r="L8"/>
      <c r="M8" s="2"/>
      <c r="N8" s="2"/>
      <c r="O8" s="2"/>
      <c r="P8" s="2"/>
      <c r="Q8" s="2"/>
    </row>
    <row r="9" spans="1:17" ht="9" customHeight="1" thickTop="1" thickBot="1" x14ac:dyDescent="0.55000000000000004">
      <c r="A9" s="20"/>
      <c r="B9" s="20"/>
      <c r="C9" s="20"/>
      <c r="D9" s="20"/>
      <c r="E9" s="20"/>
      <c r="F9" s="20"/>
      <c r="G9" s="20"/>
      <c r="H9" s="20"/>
      <c r="K9"/>
      <c r="L9"/>
      <c r="M9" s="2"/>
      <c r="N9" s="2"/>
      <c r="O9" s="2"/>
      <c r="P9" s="2"/>
      <c r="Q9" s="2"/>
    </row>
    <row r="10" spans="1:17" ht="21.75" customHeight="1" thickTop="1" x14ac:dyDescent="0.5">
      <c r="A10" s="20"/>
      <c r="B10" s="59" t="s">
        <v>155</v>
      </c>
      <c r="C10" s="60"/>
      <c r="D10" s="60"/>
      <c r="E10" s="60"/>
      <c r="F10" s="60"/>
      <c r="G10" s="61"/>
      <c r="H10" s="34"/>
      <c r="J10"/>
      <c r="K10"/>
    </row>
    <row r="11" spans="1:17" ht="21.75" customHeight="1" thickBot="1" x14ac:dyDescent="0.55000000000000004">
      <c r="A11" s="20"/>
      <c r="B11" s="62"/>
      <c r="C11" s="107" t="s">
        <v>14</v>
      </c>
      <c r="D11" s="107" t="s">
        <v>10</v>
      </c>
      <c r="E11" s="107" t="s">
        <v>11</v>
      </c>
      <c r="F11" s="107" t="s">
        <v>12</v>
      </c>
      <c r="G11" s="108" t="s">
        <v>13</v>
      </c>
      <c r="H11" s="34"/>
      <c r="J11"/>
      <c r="K11"/>
    </row>
    <row r="12" spans="1:17" ht="27.6" customHeight="1" thickBot="1" x14ac:dyDescent="0.55000000000000004">
      <c r="A12" s="20"/>
      <c r="B12" s="129" t="s">
        <v>78</v>
      </c>
      <c r="C12" s="120">
        <f>IF(AND(C36="nodata",C45="nodata"),"nodata",MAX(C36,C45))</f>
        <v>3002.111388173294</v>
      </c>
      <c r="D12" s="120">
        <f t="shared" ref="D12:F12" si="0">IF(AND(D36="nodata",D45="nodata"),"nodata",MAX(D36,D45))</f>
        <v>5692.1373363884031</v>
      </c>
      <c r="E12" s="120">
        <f t="shared" si="0"/>
        <v>10792.546733591278</v>
      </c>
      <c r="F12" s="120">
        <f t="shared" si="0"/>
        <v>20463.150854096664</v>
      </c>
      <c r="G12" s="120">
        <f>IF(AND(G36="nodata",G45="nodata"),"nodata",MAX(G36,G45))</f>
        <v>42534.783223266277</v>
      </c>
      <c r="H12" s="34"/>
      <c r="J12"/>
      <c r="K12"/>
      <c r="L12" s="2"/>
      <c r="M12" s="2"/>
      <c r="N12" s="2"/>
      <c r="O12" s="2"/>
      <c r="P12" s="2"/>
    </row>
    <row r="13" spans="1:17" ht="24" customHeight="1" thickBot="1" x14ac:dyDescent="0.55000000000000004">
      <c r="A13" s="20"/>
      <c r="B13" s="88" t="s">
        <v>61</v>
      </c>
      <c r="C13" s="120">
        <f>IF(AND(C39="nodata",C47="nodata"),"nodata",MAX(C39,C47))</f>
        <v>18480.410766200723</v>
      </c>
      <c r="D13" s="120">
        <f t="shared" ref="D13:F13" si="1">IF(AND(D39="nodata",D47="nodata"),"nodata",MAX(D39,D47))</f>
        <v>45992.159696893417</v>
      </c>
      <c r="E13" s="120">
        <f t="shared" si="1"/>
        <v>114460.59183128312</v>
      </c>
      <c r="F13" s="120">
        <f t="shared" si="1"/>
        <v>284857.8359596479</v>
      </c>
      <c r="G13" s="120">
        <f>IF(AND(G39="nodata",G47="nodata"),"nodata",MAX(G39,G47))</f>
        <v>708925.10172602604</v>
      </c>
      <c r="H13" s="34"/>
    </row>
    <row r="14" spans="1:17" ht="24" customHeight="1" thickBot="1" x14ac:dyDescent="0.55000000000000004">
      <c r="A14" s="20"/>
      <c r="B14" s="110" t="s">
        <v>114</v>
      </c>
      <c r="C14" s="63"/>
      <c r="D14" s="66"/>
      <c r="E14" s="66"/>
      <c r="F14" s="66"/>
      <c r="G14" s="87" t="s">
        <v>167</v>
      </c>
      <c r="H14" s="34"/>
      <c r="L14"/>
      <c r="M14" t="s">
        <v>146</v>
      </c>
      <c r="N14" s="1" t="s">
        <v>149</v>
      </c>
      <c r="O14" s="1" t="s">
        <v>147</v>
      </c>
    </row>
    <row r="15" spans="1:17" ht="19.8" thickTop="1" x14ac:dyDescent="0.5">
      <c r="A15" s="20"/>
      <c r="B15" s="44" t="s">
        <v>154</v>
      </c>
      <c r="C15" s="52"/>
      <c r="D15" s="52"/>
      <c r="E15" s="52"/>
      <c r="F15" s="52"/>
      <c r="G15" s="53"/>
      <c r="H15" s="20"/>
      <c r="K15"/>
      <c r="L15"/>
      <c r="M15" t="s">
        <v>145</v>
      </c>
      <c r="N15" s="2" t="s">
        <v>148</v>
      </c>
      <c r="O15" t="s">
        <v>145</v>
      </c>
      <c r="P15"/>
      <c r="Q15" s="2"/>
    </row>
    <row r="16" spans="1:17" ht="19.2" x14ac:dyDescent="0.5">
      <c r="A16" s="20"/>
      <c r="B16" s="73" t="s">
        <v>123</v>
      </c>
      <c r="C16" s="35"/>
      <c r="D16" s="111"/>
      <c r="E16" s="72" t="s">
        <v>156</v>
      </c>
      <c r="F16" s="35"/>
      <c r="G16" s="112"/>
      <c r="H16" s="20"/>
      <c r="K16" s="1" t="s">
        <v>143</v>
      </c>
      <c r="L16" s="1" t="s">
        <v>142</v>
      </c>
      <c r="M16" s="1" t="str">
        <f>M$14&amp;IF($C$7=List!$D$4,$L16,$K16)&amp;M$15</f>
        <v>有形固定資産の被害額（東日本大震災の実績被害額をもとに推計して算出)</v>
      </c>
      <c r="N16" s="1" t="str">
        <f>N$14&amp;IF($C$7=List!$D$4,$L16,$K16)&amp;N$15</f>
        <v>事業中断期間（東日本大震災の実績被害額をもとに推計して算出：右軸）</v>
      </c>
      <c r="O16" s="1" t="str">
        <f>O$14&amp;IF($C$7=List!$D$4,$L16,$K16)&amp;O$15</f>
        <v>売上被害額（東日本大震災の実績被害額をもとに推計して算出)</v>
      </c>
      <c r="Q16" s="2"/>
    </row>
    <row r="17" spans="1:17" x14ac:dyDescent="0.5">
      <c r="A17" s="20"/>
      <c r="B17" s="55"/>
      <c r="C17" s="35"/>
      <c r="D17" s="35"/>
      <c r="E17" s="35"/>
      <c r="F17" s="35"/>
      <c r="G17" s="54"/>
      <c r="H17" s="20"/>
      <c r="K17" s="1" t="s">
        <v>144</v>
      </c>
      <c r="L17" s="1" t="s">
        <v>141</v>
      </c>
      <c r="M17" s="1" t="str">
        <f>M$14&amp;IF($C$7=List!$D$4,$L17,$K17)&amp;M$15</f>
        <v>有形固定資産の被害額（熊本地震の実績被害額をもとに推計して算出)</v>
      </c>
      <c r="O17" s="1" t="str">
        <f>O$14&amp;IF($C$7=List!$D$4,$L17,$K17)&amp;O$15</f>
        <v>売上被害額（熊本地震の実績被害額をもとに推計して算出)</v>
      </c>
      <c r="Q17" s="2"/>
    </row>
    <row r="18" spans="1:17" x14ac:dyDescent="0.5">
      <c r="A18" s="20"/>
      <c r="B18" s="55"/>
      <c r="C18" s="35"/>
      <c r="D18" s="35"/>
      <c r="E18" s="35"/>
      <c r="F18" s="35"/>
      <c r="G18" s="54"/>
      <c r="H18" s="20"/>
      <c r="K18"/>
      <c r="L18"/>
      <c r="M18" s="2"/>
      <c r="N18" s="2"/>
      <c r="O18" s="2"/>
      <c r="P18" s="2"/>
      <c r="Q18" s="2"/>
    </row>
    <row r="19" spans="1:17" x14ac:dyDescent="0.5">
      <c r="A19" s="20"/>
      <c r="B19" s="55"/>
      <c r="C19" s="35"/>
      <c r="D19" s="35"/>
      <c r="E19" s="35"/>
      <c r="F19" s="35"/>
      <c r="G19" s="54"/>
      <c r="H19" s="20"/>
      <c r="K19"/>
      <c r="L19"/>
      <c r="M19" s="2"/>
      <c r="N19" s="2"/>
      <c r="O19" s="2"/>
      <c r="P19" s="2"/>
      <c r="Q19" s="2"/>
    </row>
    <row r="20" spans="1:17" x14ac:dyDescent="0.5">
      <c r="A20" s="20"/>
      <c r="B20" s="55"/>
      <c r="C20" s="35"/>
      <c r="D20" s="35"/>
      <c r="E20" s="35"/>
      <c r="F20" s="35"/>
      <c r="G20" s="54"/>
      <c r="H20" s="20"/>
      <c r="K20"/>
      <c r="L20"/>
      <c r="M20" s="2"/>
      <c r="N20" s="2"/>
      <c r="O20" s="2"/>
      <c r="P20" s="2"/>
      <c r="Q20" s="2"/>
    </row>
    <row r="21" spans="1:17" x14ac:dyDescent="0.5">
      <c r="A21" s="20"/>
      <c r="B21" s="55"/>
      <c r="C21" s="35"/>
      <c r="D21" s="35"/>
      <c r="E21" s="35"/>
      <c r="F21" s="35"/>
      <c r="G21" s="54"/>
      <c r="H21" s="20"/>
      <c r="K21"/>
      <c r="L21"/>
      <c r="M21" s="2"/>
      <c r="N21" s="2"/>
      <c r="O21" s="2"/>
      <c r="P21" s="2"/>
      <c r="Q21" s="2"/>
    </row>
    <row r="22" spans="1:17" x14ac:dyDescent="0.5">
      <c r="A22" s="20"/>
      <c r="B22" s="55"/>
      <c r="C22" s="35"/>
      <c r="D22" s="35"/>
      <c r="E22" s="35"/>
      <c r="F22" s="35"/>
      <c r="G22" s="54"/>
      <c r="H22" s="20"/>
      <c r="K22"/>
      <c r="L22"/>
      <c r="M22" s="2"/>
      <c r="N22" s="2"/>
      <c r="O22" s="2"/>
      <c r="P22" s="2"/>
      <c r="Q22" s="2"/>
    </row>
    <row r="23" spans="1:17" x14ac:dyDescent="0.5">
      <c r="A23" s="20"/>
      <c r="B23" s="55"/>
      <c r="C23" s="35"/>
      <c r="D23" s="35"/>
      <c r="E23" s="35"/>
      <c r="F23" s="35"/>
      <c r="G23" s="54"/>
      <c r="H23" s="20"/>
      <c r="K23"/>
      <c r="L23"/>
      <c r="M23" s="2"/>
      <c r="N23" s="2"/>
      <c r="O23" s="2"/>
      <c r="P23" s="2"/>
      <c r="Q23" s="2"/>
    </row>
    <row r="24" spans="1:17" x14ac:dyDescent="0.5">
      <c r="A24" s="20"/>
      <c r="B24" s="55"/>
      <c r="C24" s="35"/>
      <c r="D24" s="35"/>
      <c r="E24" s="35"/>
      <c r="F24" s="35"/>
      <c r="G24" s="54"/>
      <c r="H24" s="20"/>
      <c r="K24"/>
      <c r="L24"/>
      <c r="M24" s="2"/>
      <c r="N24" s="2"/>
      <c r="O24" s="2"/>
      <c r="P24" s="2"/>
      <c r="Q24" s="2"/>
    </row>
    <row r="25" spans="1:17" x14ac:dyDescent="0.5">
      <c r="A25" s="20"/>
      <c r="B25" s="55"/>
      <c r="C25" s="35"/>
      <c r="D25" s="35"/>
      <c r="E25" s="35"/>
      <c r="F25" s="35"/>
      <c r="G25" s="54"/>
      <c r="H25" s="20"/>
      <c r="K25"/>
      <c r="L25"/>
      <c r="M25" s="2"/>
      <c r="N25" s="2"/>
      <c r="O25" s="2"/>
      <c r="P25" s="2"/>
      <c r="Q25" s="2"/>
    </row>
    <row r="26" spans="1:17" x14ac:dyDescent="0.5">
      <c r="A26" s="20"/>
      <c r="B26" s="55"/>
      <c r="C26" s="35"/>
      <c r="D26" s="35"/>
      <c r="E26" s="35"/>
      <c r="F26" s="35"/>
      <c r="G26" s="54"/>
      <c r="H26" s="20"/>
      <c r="K26"/>
      <c r="L26"/>
      <c r="M26" s="2"/>
      <c r="N26" s="2"/>
      <c r="O26" s="2"/>
      <c r="P26" s="2"/>
      <c r="Q26" s="2"/>
    </row>
    <row r="27" spans="1:17" x14ac:dyDescent="0.5">
      <c r="A27" s="20"/>
      <c r="B27" s="55"/>
      <c r="C27" s="35"/>
      <c r="D27" s="35"/>
      <c r="E27" s="35"/>
      <c r="F27" s="35"/>
      <c r="G27" s="54"/>
      <c r="H27" s="20"/>
      <c r="K27"/>
      <c r="L27"/>
      <c r="M27" s="2"/>
      <c r="N27" s="2"/>
      <c r="O27" s="2"/>
      <c r="P27" s="2"/>
      <c r="Q27" s="2"/>
    </row>
    <row r="28" spans="1:17" x14ac:dyDescent="0.5">
      <c r="A28" s="20"/>
      <c r="B28" s="55"/>
      <c r="C28" s="35"/>
      <c r="D28" s="35"/>
      <c r="E28" s="35"/>
      <c r="F28" s="35"/>
      <c r="G28" s="54"/>
      <c r="H28" s="20"/>
      <c r="K28"/>
      <c r="L28"/>
      <c r="M28" s="2"/>
      <c r="N28" s="2"/>
      <c r="O28" s="2"/>
      <c r="P28" s="2"/>
      <c r="Q28" s="2"/>
    </row>
    <row r="29" spans="1:17" x14ac:dyDescent="0.5">
      <c r="A29" s="20"/>
      <c r="B29" s="55"/>
      <c r="C29" s="35"/>
      <c r="D29" s="35"/>
      <c r="E29" s="35"/>
      <c r="F29" s="35"/>
      <c r="G29" s="54"/>
      <c r="H29" s="20"/>
      <c r="K29"/>
      <c r="L29"/>
      <c r="M29" s="2"/>
      <c r="N29" s="2"/>
      <c r="O29" s="2"/>
      <c r="P29" s="2"/>
      <c r="Q29" s="2"/>
    </row>
    <row r="30" spans="1:17" x14ac:dyDescent="0.5">
      <c r="A30" s="20"/>
      <c r="B30" s="55"/>
      <c r="C30" s="35"/>
      <c r="D30" s="35"/>
      <c r="E30" s="35"/>
      <c r="F30" s="35"/>
      <c r="G30" s="54"/>
      <c r="H30" s="20"/>
      <c r="K30"/>
      <c r="L30"/>
      <c r="M30" s="2"/>
      <c r="N30" s="2"/>
      <c r="O30" s="2"/>
      <c r="P30" s="2"/>
      <c r="Q30" s="2"/>
    </row>
    <row r="31" spans="1:17" ht="10.5" customHeight="1" thickBot="1" x14ac:dyDescent="0.55000000000000004">
      <c r="A31" s="20"/>
      <c r="B31" s="56"/>
      <c r="C31" s="57"/>
      <c r="D31" s="57"/>
      <c r="E31" s="57"/>
      <c r="F31" s="57"/>
      <c r="G31" s="58"/>
      <c r="H31" s="20"/>
      <c r="K31"/>
      <c r="L31"/>
      <c r="M31" s="2"/>
      <c r="N31" s="2"/>
      <c r="O31" s="2"/>
      <c r="P31" s="2"/>
      <c r="Q31" s="2"/>
    </row>
    <row r="32" spans="1:17" ht="9" customHeight="1" thickTop="1" thickBot="1" x14ac:dyDescent="0.55000000000000004">
      <c r="A32" s="20"/>
      <c r="B32" s="21"/>
      <c r="C32" s="23"/>
      <c r="D32" s="23"/>
      <c r="E32" s="23"/>
      <c r="F32" s="23"/>
      <c r="G32" s="23"/>
      <c r="H32" s="20"/>
      <c r="K32"/>
      <c r="L32"/>
      <c r="M32" s="2"/>
      <c r="N32" s="2"/>
      <c r="O32" s="2"/>
      <c r="P32" s="2"/>
      <c r="Q32" s="2"/>
    </row>
    <row r="33" spans="1:16" ht="21.75" customHeight="1" thickTop="1" x14ac:dyDescent="0.5">
      <c r="A33" s="20"/>
      <c r="B33" s="59" t="str">
        <f>"【海溝型地震による推定被害："&amp;IF($C$7=List!$D$4,$L16,$K16)&amp;"】注1～3）"</f>
        <v>【海溝型地震による推定被害：東日本大震災の実績被害額をもとに推計して算出】注1～3）</v>
      </c>
      <c r="C33" s="60"/>
      <c r="D33" s="60"/>
      <c r="E33" s="60"/>
      <c r="F33" s="60"/>
      <c r="G33" s="61"/>
      <c r="H33" s="34"/>
      <c r="J33"/>
      <c r="K33"/>
    </row>
    <row r="34" spans="1:16" ht="21.75" customHeight="1" x14ac:dyDescent="0.5">
      <c r="A34" s="20"/>
      <c r="B34" s="62"/>
      <c r="C34" s="64" t="s">
        <v>14</v>
      </c>
      <c r="D34" s="64" t="s">
        <v>10</v>
      </c>
      <c r="E34" s="64" t="s">
        <v>11</v>
      </c>
      <c r="F34" s="64" t="s">
        <v>12</v>
      </c>
      <c r="G34" s="65" t="s">
        <v>13</v>
      </c>
      <c r="H34" s="34"/>
      <c r="J34"/>
      <c r="K34"/>
    </row>
    <row r="35" spans="1:16" ht="21.75" customHeight="1" thickBot="1" x14ac:dyDescent="0.55000000000000004">
      <c r="A35" s="20"/>
      <c r="B35" s="62" t="str">
        <f>"有形固定資産の被害(業種区分別での元データのサンプル数："&amp;VLOOKUP(Table!$G$4,被害データ!$A$56:$F$64,2,FALSE)&amp;")"</f>
        <v>有形固定資産の被害(業種区分別での元データのサンプル数：313)</v>
      </c>
      <c r="C35" s="64"/>
      <c r="D35" s="64"/>
      <c r="E35" s="64"/>
      <c r="F35" s="64"/>
      <c r="G35" s="65"/>
      <c r="H35" s="34"/>
      <c r="J35"/>
      <c r="K35"/>
    </row>
    <row r="36" spans="1:16" ht="24" customHeight="1" thickBot="1" x14ac:dyDescent="0.55000000000000004">
      <c r="A36" s="20"/>
      <c r="B36" s="74" t="s">
        <v>122</v>
      </c>
      <c r="C36" s="121">
        <f>VLOOKUP(Table!$E$4,被害データ!$C$5:$BK$49,K36+IF($C$7=List!$D$4,0,6),FALSE)</f>
        <v>3002.111388173294</v>
      </c>
      <c r="D36" s="121">
        <f>VLOOKUP(Table!$E$4,被害データ!$C$5:$BK$49,L36+IF($C$7=List!$D$4,0,6),FALSE)</f>
        <v>5692.1373363884031</v>
      </c>
      <c r="E36" s="121">
        <f>VLOOKUP(Table!$E$4,被害データ!$C$5:$BK$49,M36+IF($C$7=List!$D$4,0,6),FALSE)</f>
        <v>10792.546733591278</v>
      </c>
      <c r="F36" s="121">
        <f>VLOOKUP(Table!$E$4,被害データ!$C$5:$BK$49,N36+IF($C$7=List!$D$4,0,6),FALSE)</f>
        <v>20463.150854096664</v>
      </c>
      <c r="G36" s="121">
        <f>VLOOKUP(Table!$E$4,被害データ!$C$5:$BK$49,O36+IF($C$7=List!$D$4,0,6),FALSE)</f>
        <v>38799.048381621244</v>
      </c>
      <c r="H36" s="34"/>
      <c r="J36"/>
      <c r="K36" s="106">
        <v>3</v>
      </c>
      <c r="L36" s="1">
        <v>4</v>
      </c>
      <c r="M36" s="1">
        <v>5</v>
      </c>
      <c r="N36" s="1">
        <v>6</v>
      </c>
      <c r="O36" s="1">
        <v>7</v>
      </c>
      <c r="P36" s="2"/>
    </row>
    <row r="37" spans="1:16" ht="21.75" customHeight="1" thickBot="1" x14ac:dyDescent="0.55000000000000004">
      <c r="A37" s="20"/>
      <c r="B37" s="62" t="str">
        <f>"事業中断期間および売上の被害(業種区分別での元データのサンプル数："&amp;VLOOKUP(Table!$G$4,被害データ!$A$56:$F$64,3,FALSE)&amp;")"</f>
        <v>事業中断期間および売上の被害(業種区分別での元データのサンプル数：161)</v>
      </c>
      <c r="C37" s="66"/>
      <c r="D37" s="66"/>
      <c r="E37" s="66"/>
      <c r="F37" s="66"/>
      <c r="G37" s="67" t="s">
        <v>167</v>
      </c>
      <c r="H37" s="34"/>
      <c r="J37"/>
      <c r="K37" s="106"/>
    </row>
    <row r="38" spans="1:16" ht="24" customHeight="1" thickBot="1" x14ac:dyDescent="0.55000000000000004">
      <c r="A38" s="20"/>
      <c r="B38" s="74" t="s">
        <v>119</v>
      </c>
      <c r="C38" s="122">
        <f>VLOOKUP(Table!$E$4,被害データ!$C$5:$BK$49,K38+IF($C$7=List!$D$4,0,6),FALSE)</f>
        <v>0.63228093539629993</v>
      </c>
      <c r="D38" s="122">
        <f>VLOOKUP(Table!$E$4,被害データ!$C$5:$BK$49,L38+IF($C$7=List!$D$4,0,6),FALSE)</f>
        <v>0.97644659620942376</v>
      </c>
      <c r="E38" s="122">
        <f>VLOOKUP(Table!$E$4,被害データ!$C$5:$BK$49,M38+IF($C$7=List!$D$4,0,6),FALSE)</f>
        <v>1.5079498714465744</v>
      </c>
      <c r="F38" s="122">
        <f>VLOOKUP(Table!$E$4,被害データ!$C$5:$BK$49,N38+IF($C$7=List!$D$4,0,6),FALSE)</f>
        <v>2.3287631127222852</v>
      </c>
      <c r="G38" s="122">
        <f>VLOOKUP(Table!$E$4,被害データ!$C$5:$BK$49,O38+IF($C$7=List!$D$4,0,6),FALSE)</f>
        <v>3.5963646656062767</v>
      </c>
      <c r="H38" s="34"/>
      <c r="K38" s="106">
        <v>15</v>
      </c>
      <c r="L38" s="1">
        <v>16</v>
      </c>
      <c r="M38" s="1">
        <v>17</v>
      </c>
      <c r="N38" s="1">
        <v>18</v>
      </c>
      <c r="O38" s="1">
        <v>19</v>
      </c>
    </row>
    <row r="39" spans="1:16" ht="24" customHeight="1" thickBot="1" x14ac:dyDescent="0.55000000000000004">
      <c r="A39" s="20"/>
      <c r="B39" s="74" t="s">
        <v>158</v>
      </c>
      <c r="C39" s="121">
        <f>VLOOKUP(Table!$E$4,被害データ!$C$5:$BK$49,K39+IF($C$7=List!$D$4,0,6),FALSE)</f>
        <v>18480.410766200723</v>
      </c>
      <c r="D39" s="121">
        <f>VLOOKUP(Table!$E$4,被害データ!$C$5:$BK$49,L39+IF($C$7=List!$D$4,0,6),FALSE)</f>
        <v>45992.159696893417</v>
      </c>
      <c r="E39" s="121">
        <f>VLOOKUP(Table!$E$4,被害データ!$C$5:$BK$49,M39+IF($C$7=List!$D$4,0,6),FALSE)</f>
        <v>114460.59183128312</v>
      </c>
      <c r="F39" s="121">
        <f>VLOOKUP(Table!$E$4,被害データ!$C$5:$BK$49,N39+IF($C$7=List!$D$4,0,6),FALSE)</f>
        <v>284857.8359596479</v>
      </c>
      <c r="G39" s="121">
        <f>VLOOKUP(Table!$E$4,被害データ!$C$5:$BK$49,O39+IF($C$7=List!$D$4,0,6),FALSE)</f>
        <v>708925.10172602604</v>
      </c>
      <c r="H39" s="34"/>
      <c r="K39" s="1">
        <v>27</v>
      </c>
      <c r="L39" s="1">
        <v>28</v>
      </c>
      <c r="M39" s="1">
        <v>29</v>
      </c>
      <c r="N39" s="1">
        <v>30</v>
      </c>
      <c r="O39" s="1">
        <v>31</v>
      </c>
    </row>
    <row r="40" spans="1:16" ht="24" customHeight="1" x14ac:dyDescent="0.5">
      <c r="A40" s="20"/>
      <c r="B40" s="115"/>
      <c r="C40" s="63"/>
      <c r="D40" s="66"/>
      <c r="E40" s="66"/>
      <c r="F40" s="66"/>
      <c r="G40" s="67" t="s">
        <v>168</v>
      </c>
      <c r="H40" s="34"/>
    </row>
    <row r="41" spans="1:16" ht="24" customHeight="1" x14ac:dyDescent="0.5">
      <c r="A41" s="20"/>
      <c r="B41" s="115"/>
      <c r="C41" s="63"/>
      <c r="D41" s="66"/>
      <c r="E41" s="66"/>
      <c r="F41" s="66"/>
      <c r="G41" s="67"/>
      <c r="H41" s="34"/>
    </row>
    <row r="42" spans="1:16" ht="21.75" customHeight="1" x14ac:dyDescent="0.5">
      <c r="A42" s="20"/>
      <c r="B42" s="68" t="str">
        <f>"【直下型地震による推定被害："&amp;IF($C$7=List!$D$4,$L17,$K17)&amp;"】注1・4～5）"</f>
        <v>【直下型地震による推定被害：熊本地震の実績被害額をもとに推計して算出】注1・4～5）</v>
      </c>
      <c r="C42" s="24"/>
      <c r="D42" s="24"/>
      <c r="E42" s="24"/>
      <c r="F42" s="24"/>
      <c r="G42" s="69"/>
      <c r="H42" s="34"/>
    </row>
    <row r="43" spans="1:16" ht="19.2" x14ac:dyDescent="0.5">
      <c r="A43" s="20"/>
      <c r="B43" s="62"/>
      <c r="C43" s="64" t="s">
        <v>14</v>
      </c>
      <c r="D43" s="64" t="s">
        <v>10</v>
      </c>
      <c r="E43" s="64" t="s">
        <v>11</v>
      </c>
      <c r="F43" s="64" t="s">
        <v>12</v>
      </c>
      <c r="G43" s="65" t="s">
        <v>13</v>
      </c>
      <c r="H43" s="34"/>
    </row>
    <row r="44" spans="1:16" ht="19.8" thickBot="1" x14ac:dyDescent="0.55000000000000004">
      <c r="A44" s="20"/>
      <c r="B44" s="62" t="str">
        <f>"有形固定資産の被害(業種区分別での元データのサンプル数："&amp;VLOOKUP(Table!$G$4,被害データ!$A$56:$F$64,5,FALSE)&amp;")"</f>
        <v>有形固定資産の被害(業種区分別での元データのサンプル数：358)</v>
      </c>
      <c r="C44" s="64"/>
      <c r="D44" s="64"/>
      <c r="E44" s="64"/>
      <c r="F44" s="64"/>
      <c r="G44" s="65"/>
      <c r="H44" s="34"/>
    </row>
    <row r="45" spans="1:16" ht="24" customHeight="1" thickBot="1" x14ac:dyDescent="0.55000000000000004">
      <c r="A45" s="20"/>
      <c r="B45" s="74" t="s">
        <v>121</v>
      </c>
      <c r="C45" s="121">
        <f>VLOOKUP(Table!$E$4,被害データ!$C$5:$BK$49,K45+IF($C$7=List!$D$4,0,6),FALSE)</f>
        <v>2183.1578476455988</v>
      </c>
      <c r="D45" s="121">
        <f>VLOOKUP(Table!$E$4,被害データ!$C$5:$BK$49,L45+IF($C$7=List!$D$4,0,6),FALSE)</f>
        <v>4586.6954968336604</v>
      </c>
      <c r="E45" s="121">
        <f>VLOOKUP(Table!$E$4,被害データ!$C$5:$BK$49,M45+IF($C$7=List!$D$4,0,6),FALSE)</f>
        <v>9636.3969299618457</v>
      </c>
      <c r="F45" s="121">
        <f>VLOOKUP(Table!$E$4,被害データ!$C$5:$BK$49,N45+IF($C$7=List!$D$4,0,6),FALSE)</f>
        <v>20245.544064541129</v>
      </c>
      <c r="G45" s="121">
        <f>VLOOKUP(Table!$E$4,被害データ!$C$5:$BK$49,O45+IF($C$7=List!$D$4,0,6),FALSE)</f>
        <v>42534.783223266277</v>
      </c>
      <c r="H45" s="34"/>
      <c r="K45" s="1">
        <v>39</v>
      </c>
      <c r="L45" s="1">
        <v>40</v>
      </c>
      <c r="M45" s="1">
        <v>41</v>
      </c>
      <c r="N45" s="1">
        <v>42</v>
      </c>
      <c r="O45" s="1">
        <v>43</v>
      </c>
    </row>
    <row r="46" spans="1:16" ht="24" customHeight="1" thickBot="1" x14ac:dyDescent="0.55000000000000004">
      <c r="A46" s="20"/>
      <c r="B46" s="62" t="str">
        <f>"売上の被害(業種区分別での元データのサンプル数："&amp;VLOOKUP(Table!$G$4,被害データ!$A$56:$F$64,6,FALSE)&amp;")"</f>
        <v>売上の被害(業種区分別での元データのサンプル数：358)</v>
      </c>
      <c r="C46" s="33"/>
      <c r="D46" s="33"/>
      <c r="E46" s="33"/>
      <c r="F46" s="33"/>
      <c r="G46" s="67" t="s">
        <v>167</v>
      </c>
      <c r="H46" s="34"/>
    </row>
    <row r="47" spans="1:16" ht="24" customHeight="1" thickBot="1" x14ac:dyDescent="0.55000000000000004">
      <c r="A47" s="20"/>
      <c r="B47" s="74" t="s">
        <v>157</v>
      </c>
      <c r="C47" s="121">
        <f>VLOOKUP(Table!$E$4,被害データ!$C$5:$BK$49,K47+IF($C$7=List!$D$4,0,6),FALSE)</f>
        <v>7759.8024593843693</v>
      </c>
      <c r="D47" s="121">
        <f>VLOOKUP(Table!$E$4,被害データ!$C$5:$BK$49,L47+IF($C$7=List!$D$4,0,6),FALSE)</f>
        <v>10367.652630098348</v>
      </c>
      <c r="E47" s="121">
        <f>VLOOKUP(Table!$E$4,被害データ!$C$5:$BK$49,M47+IF($C$7=List!$D$4,0,6),FALSE)</f>
        <v>13851.92749699363</v>
      </c>
      <c r="F47" s="121">
        <f>VLOOKUP(Table!$E$4,被害データ!$C$5:$BK$49,N47+IF($C$7=List!$D$4,0,6),FALSE)</f>
        <v>18507.168616445855</v>
      </c>
      <c r="G47" s="121">
        <f>VLOOKUP(Table!$E$4,被害データ!$C$5:$BK$49,O47+IF($C$7=List!$D$4,0,6),FALSE)</f>
        <v>24726.90463272325</v>
      </c>
      <c r="H47" s="34"/>
      <c r="K47" s="1">
        <v>51</v>
      </c>
      <c r="L47" s="1">
        <v>52</v>
      </c>
      <c r="M47" s="1">
        <v>53</v>
      </c>
      <c r="N47" s="1">
        <v>54</v>
      </c>
      <c r="O47" s="1">
        <v>55</v>
      </c>
    </row>
    <row r="48" spans="1:16" ht="17.399999999999999" customHeight="1" thickBot="1" x14ac:dyDescent="0.55000000000000004">
      <c r="A48" s="20"/>
      <c r="B48" s="70"/>
      <c r="C48" s="50"/>
      <c r="D48" s="50"/>
      <c r="E48" s="50"/>
      <c r="F48" s="50"/>
      <c r="G48" s="71" t="s">
        <v>169</v>
      </c>
      <c r="H48" s="34"/>
    </row>
    <row r="49" spans="1:8" ht="5.4" customHeight="1" thickTop="1" thickBot="1" x14ac:dyDescent="0.55000000000000004">
      <c r="A49" s="20"/>
      <c r="B49" s="20"/>
      <c r="C49" s="20"/>
      <c r="D49" s="20"/>
      <c r="E49" s="20"/>
      <c r="F49" s="20"/>
      <c r="G49" s="20"/>
      <c r="H49" s="20"/>
    </row>
    <row r="50" spans="1:8" ht="18" thickTop="1" x14ac:dyDescent="0.5">
      <c r="B50" s="59" t="s">
        <v>108</v>
      </c>
      <c r="C50" s="60"/>
      <c r="D50" s="60"/>
      <c r="E50" s="60"/>
      <c r="F50" s="60"/>
      <c r="G50" s="61"/>
      <c r="H50" s="20"/>
    </row>
    <row r="51" spans="1:8" s="80" customFormat="1" ht="16.2" x14ac:dyDescent="0.45">
      <c r="A51" s="75"/>
      <c r="B51" s="123"/>
      <c r="C51" s="77"/>
      <c r="D51" s="77"/>
      <c r="E51" s="77"/>
      <c r="F51" s="77"/>
      <c r="G51" s="78"/>
      <c r="H51" s="79"/>
    </row>
    <row r="52" spans="1:8" s="80" customFormat="1" ht="16.2" x14ac:dyDescent="0.45">
      <c r="A52" s="75"/>
      <c r="B52" s="119"/>
      <c r="C52" s="77"/>
      <c r="D52" s="77"/>
      <c r="E52" s="77"/>
      <c r="F52" s="77"/>
      <c r="G52" s="78"/>
      <c r="H52" s="79"/>
    </row>
    <row r="53" spans="1:8" s="80" customFormat="1" ht="16.2" x14ac:dyDescent="0.45">
      <c r="A53" s="75"/>
      <c r="B53" s="119"/>
      <c r="C53" s="77"/>
      <c r="D53" s="77"/>
      <c r="E53" s="77"/>
      <c r="F53" s="77"/>
      <c r="G53" s="78"/>
      <c r="H53" s="79"/>
    </row>
    <row r="54" spans="1:8" s="80" customFormat="1" ht="16.2" x14ac:dyDescent="0.45">
      <c r="A54" s="75"/>
      <c r="B54" s="119"/>
      <c r="C54" s="77"/>
      <c r="D54" s="77"/>
      <c r="E54" s="77"/>
      <c r="F54" s="77"/>
      <c r="G54" s="78"/>
      <c r="H54" s="79"/>
    </row>
    <row r="55" spans="1:8" s="80" customFormat="1" ht="16.2" x14ac:dyDescent="0.45">
      <c r="A55" s="75"/>
      <c r="B55" s="119"/>
      <c r="C55" s="77"/>
      <c r="D55" s="77"/>
      <c r="E55" s="77"/>
      <c r="F55" s="77"/>
      <c r="G55" s="78"/>
      <c r="H55" s="79"/>
    </row>
    <row r="56" spans="1:8" s="80" customFormat="1" ht="16.2" x14ac:dyDescent="0.45">
      <c r="A56" s="75"/>
      <c r="B56" s="119"/>
      <c r="C56" s="77"/>
      <c r="D56" s="77"/>
      <c r="E56" s="77"/>
      <c r="F56" s="77"/>
      <c r="G56" s="78"/>
      <c r="H56" s="79"/>
    </row>
    <row r="57" spans="1:8" s="80" customFormat="1" ht="16.2" x14ac:dyDescent="0.45">
      <c r="A57" s="75"/>
      <c r="B57" s="119"/>
      <c r="C57" s="77"/>
      <c r="D57" s="77"/>
      <c r="E57" s="77"/>
      <c r="F57" s="77"/>
      <c r="G57" s="78"/>
      <c r="H57" s="79"/>
    </row>
    <row r="58" spans="1:8" s="80" customFormat="1" ht="16.2" x14ac:dyDescent="0.45">
      <c r="A58" s="75"/>
      <c r="B58" s="123"/>
      <c r="C58" s="77"/>
      <c r="D58" s="77"/>
      <c r="E58" s="77"/>
      <c r="F58" s="77"/>
      <c r="G58" s="78"/>
      <c r="H58" s="79"/>
    </row>
    <row r="59" spans="1:8" s="80" customFormat="1" ht="16.2" x14ac:dyDescent="0.45">
      <c r="A59" s="75"/>
      <c r="B59" s="119"/>
      <c r="C59" s="77"/>
      <c r="D59" s="77"/>
      <c r="E59" s="77"/>
      <c r="F59" s="77"/>
      <c r="G59" s="78"/>
      <c r="H59" s="79"/>
    </row>
    <row r="60" spans="1:8" s="80" customFormat="1" ht="16.2" x14ac:dyDescent="0.45">
      <c r="A60" s="75"/>
      <c r="B60" s="119"/>
      <c r="C60" s="77"/>
      <c r="D60" s="77"/>
      <c r="E60" s="77"/>
      <c r="F60" s="77"/>
      <c r="G60" s="78"/>
      <c r="H60" s="79"/>
    </row>
    <row r="61" spans="1:8" s="80" customFormat="1" ht="16.2" x14ac:dyDescent="0.45">
      <c r="A61" s="75"/>
      <c r="B61" s="119"/>
      <c r="C61" s="77"/>
      <c r="D61" s="77"/>
      <c r="E61" s="77"/>
      <c r="F61" s="77"/>
      <c r="G61" s="78"/>
      <c r="H61" s="79"/>
    </row>
    <row r="62" spans="1:8" s="80" customFormat="1" ht="16.2" x14ac:dyDescent="0.45">
      <c r="A62" s="75"/>
      <c r="B62" s="119"/>
      <c r="C62" s="77"/>
      <c r="D62" s="77"/>
      <c r="E62" s="77"/>
      <c r="F62" s="77"/>
      <c r="G62" s="78"/>
      <c r="H62" s="79"/>
    </row>
    <row r="63" spans="1:8" s="80" customFormat="1" ht="16.2" x14ac:dyDescent="0.45">
      <c r="A63" s="75"/>
      <c r="B63" s="119"/>
      <c r="C63" s="77"/>
      <c r="D63" s="77"/>
      <c r="E63" s="77"/>
      <c r="F63" s="77"/>
      <c r="G63" s="78"/>
      <c r="H63" s="79"/>
    </row>
    <row r="64" spans="1:8" s="80" customFormat="1" ht="16.2" x14ac:dyDescent="0.45">
      <c r="A64" s="75"/>
      <c r="B64" s="124"/>
      <c r="C64" s="77"/>
      <c r="D64" s="77"/>
      <c r="E64" s="77"/>
      <c r="F64" s="77"/>
      <c r="G64" s="78"/>
      <c r="H64" s="79"/>
    </row>
    <row r="65" spans="1:8" s="80" customFormat="1" ht="16.2" x14ac:dyDescent="0.45">
      <c r="A65" s="75"/>
      <c r="B65" s="119"/>
      <c r="C65" s="77"/>
      <c r="D65" s="77"/>
      <c r="E65" s="77"/>
      <c r="F65" s="77"/>
      <c r="G65" s="78"/>
      <c r="H65" s="79"/>
    </row>
    <row r="66" spans="1:8" s="80" customFormat="1" ht="16.2" x14ac:dyDescent="0.45">
      <c r="A66" s="75"/>
      <c r="B66" s="119"/>
      <c r="C66" s="77"/>
      <c r="D66" s="77"/>
      <c r="E66" s="77"/>
      <c r="F66" s="77"/>
      <c r="G66" s="78"/>
      <c r="H66" s="79"/>
    </row>
    <row r="67" spans="1:8" s="80" customFormat="1" ht="16.2" x14ac:dyDescent="0.45">
      <c r="A67" s="75"/>
      <c r="B67" s="123"/>
      <c r="C67" s="77"/>
      <c r="D67" s="77"/>
      <c r="E67" s="77"/>
      <c r="F67" s="77"/>
      <c r="G67" s="78"/>
      <c r="H67" s="79"/>
    </row>
    <row r="68" spans="1:8" s="80" customFormat="1" ht="16.2" x14ac:dyDescent="0.45">
      <c r="A68" s="75"/>
      <c r="B68" s="119"/>
      <c r="C68" s="77"/>
      <c r="D68" s="77"/>
      <c r="E68" s="77"/>
      <c r="F68" s="77"/>
      <c r="G68" s="78"/>
      <c r="H68" s="79"/>
    </row>
    <row r="69" spans="1:8" s="80" customFormat="1" ht="16.2" x14ac:dyDescent="0.45">
      <c r="A69" s="75"/>
      <c r="B69" s="119"/>
      <c r="C69" s="77"/>
      <c r="D69" s="77"/>
      <c r="E69" s="77"/>
      <c r="F69" s="77"/>
      <c r="G69" s="78"/>
      <c r="H69" s="79"/>
    </row>
    <row r="70" spans="1:8" s="80" customFormat="1" ht="16.2" x14ac:dyDescent="0.45">
      <c r="A70" s="75"/>
      <c r="B70" s="123"/>
      <c r="C70" s="77"/>
      <c r="D70" s="77"/>
      <c r="E70" s="77"/>
      <c r="F70" s="77"/>
      <c r="G70" s="78"/>
      <c r="H70" s="79"/>
    </row>
    <row r="71" spans="1:8" s="80" customFormat="1" ht="16.2" x14ac:dyDescent="0.45">
      <c r="A71" s="75"/>
      <c r="B71" s="119"/>
      <c r="C71" s="77"/>
      <c r="D71" s="77"/>
      <c r="E71" s="77"/>
      <c r="F71" s="77"/>
      <c r="G71" s="78"/>
      <c r="H71" s="79"/>
    </row>
    <row r="72" spans="1:8" s="80" customFormat="1" ht="16.2" x14ac:dyDescent="0.45">
      <c r="A72" s="75"/>
      <c r="B72" s="123"/>
      <c r="C72" s="77"/>
      <c r="D72" s="77"/>
      <c r="E72" s="77"/>
      <c r="F72" s="77"/>
      <c r="G72" s="78"/>
      <c r="H72" s="79"/>
    </row>
    <row r="73" spans="1:8" s="80" customFormat="1" ht="16.2" x14ac:dyDescent="0.45">
      <c r="A73" s="75"/>
      <c r="B73" s="119"/>
      <c r="C73" s="77"/>
      <c r="D73" s="77"/>
      <c r="E73" s="77"/>
      <c r="F73" s="77"/>
      <c r="G73" s="78"/>
      <c r="H73" s="79"/>
    </row>
    <row r="74" spans="1:8" s="80" customFormat="1" ht="10.8" hidden="1" customHeight="1" x14ac:dyDescent="0.45">
      <c r="A74" s="75"/>
      <c r="B74" s="123"/>
      <c r="C74" s="77"/>
      <c r="D74" s="77"/>
      <c r="E74" s="77"/>
      <c r="F74" s="77"/>
      <c r="G74" s="78"/>
      <c r="H74" s="79"/>
    </row>
    <row r="75" spans="1:8" ht="9.6" hidden="1" customHeight="1" thickTop="1" x14ac:dyDescent="0.5">
      <c r="B75" s="20"/>
      <c r="C75" s="20"/>
      <c r="D75" s="20"/>
      <c r="E75" s="20"/>
      <c r="F75" s="20"/>
      <c r="G75" s="20"/>
      <c r="H75" s="20"/>
    </row>
    <row r="76" spans="1:8" ht="22.5" customHeight="1" x14ac:dyDescent="0.5">
      <c r="B76" s="20"/>
      <c r="C76" s="20"/>
      <c r="D76" s="20"/>
      <c r="E76" s="20"/>
      <c r="F76" s="20"/>
      <c r="G76" s="20"/>
      <c r="H76" s="20"/>
    </row>
    <row r="77" spans="1:8" ht="22.5" customHeight="1" x14ac:dyDescent="0.5">
      <c r="B77" s="20"/>
      <c r="C77" s="20"/>
      <c r="D77" s="20"/>
      <c r="E77" s="20"/>
      <c r="F77" s="20"/>
      <c r="G77" s="20"/>
      <c r="H77" s="20"/>
    </row>
    <row r="78" spans="1:8" ht="18" thickBot="1" x14ac:dyDescent="0.55000000000000004">
      <c r="B78" s="20"/>
      <c r="C78" s="20"/>
      <c r="D78" s="20"/>
      <c r="E78" s="20"/>
      <c r="F78" s="20"/>
      <c r="G78" s="20"/>
    </row>
    <row r="79" spans="1:8" ht="18" thickTop="1" x14ac:dyDescent="0.5">
      <c r="B79" s="59" t="s">
        <v>69</v>
      </c>
      <c r="C79" s="60"/>
      <c r="D79" s="60"/>
      <c r="E79" s="60"/>
      <c r="F79" s="60"/>
      <c r="G79" s="61"/>
    </row>
    <row r="80" spans="1:8" x14ac:dyDescent="0.5">
      <c r="B80" s="76" t="s">
        <v>120</v>
      </c>
      <c r="C80" s="77"/>
      <c r="D80" s="77"/>
      <c r="E80" s="77"/>
      <c r="F80" s="77"/>
      <c r="G80" s="78"/>
    </row>
    <row r="81" spans="2:7" x14ac:dyDescent="0.5">
      <c r="B81" s="76" t="s">
        <v>150</v>
      </c>
      <c r="C81" s="77"/>
      <c r="D81" s="77"/>
      <c r="E81" s="77"/>
      <c r="F81" s="77"/>
      <c r="G81" s="78"/>
    </row>
    <row r="82" spans="2:7" x14ac:dyDescent="0.5">
      <c r="B82" s="76" t="s">
        <v>126</v>
      </c>
      <c r="C82" s="77"/>
      <c r="D82" s="77"/>
      <c r="E82" s="77"/>
      <c r="F82" s="77"/>
      <c r="G82" s="78"/>
    </row>
    <row r="83" spans="2:7" x14ac:dyDescent="0.5">
      <c r="B83" s="76" t="s">
        <v>127</v>
      </c>
      <c r="C83" s="77"/>
      <c r="D83" s="77"/>
      <c r="E83" s="77"/>
      <c r="F83" s="77"/>
      <c r="G83" s="78"/>
    </row>
    <row r="84" spans="2:7" x14ac:dyDescent="0.5">
      <c r="B84" s="76" t="s">
        <v>128</v>
      </c>
      <c r="C84" s="77"/>
      <c r="D84" s="77"/>
      <c r="E84" s="77"/>
      <c r="F84" s="77"/>
      <c r="G84" s="78"/>
    </row>
    <row r="85" spans="2:7" x14ac:dyDescent="0.5">
      <c r="B85" s="76" t="s">
        <v>129</v>
      </c>
      <c r="C85" s="77"/>
      <c r="D85" s="77"/>
      <c r="E85" s="77"/>
      <c r="F85" s="77"/>
      <c r="G85" s="78"/>
    </row>
    <row r="86" spans="2:7" x14ac:dyDescent="0.5">
      <c r="B86" s="76" t="s">
        <v>124</v>
      </c>
      <c r="C86" s="77"/>
      <c r="D86" s="77"/>
      <c r="E86" s="77"/>
      <c r="F86" s="77"/>
      <c r="G86" s="78"/>
    </row>
    <row r="87" spans="2:7" x14ac:dyDescent="0.5">
      <c r="B87" s="76" t="s">
        <v>130</v>
      </c>
      <c r="C87" s="77"/>
      <c r="D87" s="77"/>
      <c r="E87" s="77"/>
      <c r="F87" s="77"/>
      <c r="G87" s="78"/>
    </row>
    <row r="88" spans="2:7" x14ac:dyDescent="0.5">
      <c r="B88" s="76" t="s">
        <v>131</v>
      </c>
      <c r="C88" s="77"/>
      <c r="D88" s="77"/>
      <c r="E88" s="77"/>
      <c r="F88" s="77"/>
      <c r="G88" s="78"/>
    </row>
    <row r="89" spans="2:7" x14ac:dyDescent="0.5">
      <c r="B89" s="76" t="s">
        <v>125</v>
      </c>
      <c r="C89" s="77"/>
      <c r="D89" s="77"/>
      <c r="E89" s="77"/>
      <c r="F89" s="77"/>
      <c r="G89" s="78"/>
    </row>
    <row r="90" spans="2:7" x14ac:dyDescent="0.5">
      <c r="B90" s="76" t="s">
        <v>132</v>
      </c>
      <c r="C90" s="77"/>
      <c r="D90" s="77"/>
      <c r="E90" s="77"/>
      <c r="F90" s="77"/>
      <c r="G90" s="78"/>
    </row>
    <row r="91" spans="2:7" x14ac:dyDescent="0.5">
      <c r="B91" s="76" t="s">
        <v>133</v>
      </c>
      <c r="C91" s="77"/>
      <c r="D91" s="77"/>
      <c r="E91" s="77"/>
      <c r="F91" s="77"/>
      <c r="G91" s="78"/>
    </row>
    <row r="92" spans="2:7" x14ac:dyDescent="0.5">
      <c r="B92" s="76" t="s">
        <v>134</v>
      </c>
      <c r="C92" s="77"/>
      <c r="D92" s="77"/>
      <c r="E92" s="77"/>
      <c r="F92" s="77"/>
      <c r="G92" s="78"/>
    </row>
    <row r="93" spans="2:7" x14ac:dyDescent="0.5">
      <c r="B93" s="76"/>
      <c r="C93" s="77"/>
      <c r="D93" s="77"/>
      <c r="E93" s="77"/>
      <c r="F93" s="77"/>
      <c r="G93" s="78"/>
    </row>
    <row r="94" spans="2:7" x14ac:dyDescent="0.5">
      <c r="B94" s="76" t="s">
        <v>153</v>
      </c>
      <c r="C94" s="77"/>
      <c r="D94" s="77"/>
      <c r="E94" s="77"/>
      <c r="F94" s="77"/>
      <c r="G94" s="78"/>
    </row>
    <row r="95" spans="2:7" x14ac:dyDescent="0.5">
      <c r="B95" s="76"/>
      <c r="C95" s="77"/>
      <c r="D95" s="77"/>
      <c r="E95" s="77"/>
      <c r="F95" s="77"/>
      <c r="G95" s="78"/>
    </row>
    <row r="96" spans="2:7" x14ac:dyDescent="0.5">
      <c r="B96" s="76"/>
      <c r="C96" s="77"/>
      <c r="D96" s="77"/>
      <c r="E96" s="77"/>
      <c r="F96" s="77"/>
      <c r="G96" s="78"/>
    </row>
    <row r="97" spans="2:7" x14ac:dyDescent="0.5">
      <c r="B97" s="76"/>
      <c r="C97" s="77"/>
      <c r="D97" s="77"/>
      <c r="E97" s="77"/>
      <c r="F97" s="77"/>
      <c r="G97" s="78"/>
    </row>
    <row r="98" spans="2:7" x14ac:dyDescent="0.5">
      <c r="B98" s="76"/>
      <c r="C98" s="77"/>
      <c r="D98" s="77"/>
      <c r="E98" s="77"/>
      <c r="F98" s="77"/>
      <c r="G98" s="78"/>
    </row>
    <row r="99" spans="2:7" x14ac:dyDescent="0.5">
      <c r="B99" s="76"/>
      <c r="C99" s="77"/>
      <c r="D99" s="77"/>
      <c r="E99" s="77"/>
      <c r="F99" s="77"/>
      <c r="G99" s="78"/>
    </row>
    <row r="100" spans="2:7" x14ac:dyDescent="0.5">
      <c r="B100" s="76"/>
      <c r="C100" s="77"/>
      <c r="D100" s="77"/>
      <c r="E100" s="77"/>
      <c r="F100" s="77"/>
      <c r="G100" s="78"/>
    </row>
    <row r="101" spans="2:7" x14ac:dyDescent="0.5">
      <c r="B101" s="76"/>
      <c r="C101" s="77"/>
      <c r="D101" s="77"/>
      <c r="E101" s="77"/>
      <c r="F101" s="77"/>
      <c r="G101" s="78"/>
    </row>
    <row r="102" spans="2:7" x14ac:dyDescent="0.5">
      <c r="B102" s="76"/>
      <c r="C102" s="77"/>
      <c r="D102" s="77"/>
      <c r="E102" s="77"/>
      <c r="F102" s="77"/>
      <c r="G102" s="78"/>
    </row>
    <row r="103" spans="2:7" x14ac:dyDescent="0.5">
      <c r="B103" s="76" t="s">
        <v>113</v>
      </c>
      <c r="C103" s="77"/>
      <c r="D103" s="77"/>
      <c r="E103" s="77"/>
      <c r="F103" s="77"/>
      <c r="G103" s="78"/>
    </row>
    <row r="104" spans="2:7" x14ac:dyDescent="0.5">
      <c r="B104" s="76" t="s">
        <v>116</v>
      </c>
      <c r="C104" s="77"/>
      <c r="D104" s="77"/>
      <c r="E104" s="77"/>
      <c r="F104" s="77"/>
      <c r="G104" s="78"/>
    </row>
    <row r="105" spans="2:7" x14ac:dyDescent="0.5">
      <c r="B105" s="76" t="s">
        <v>160</v>
      </c>
      <c r="C105" s="77"/>
      <c r="D105" s="77"/>
      <c r="E105" s="77"/>
      <c r="F105" s="77"/>
      <c r="G105" s="78"/>
    </row>
    <row r="106" spans="2:7" ht="19.2" x14ac:dyDescent="0.5">
      <c r="B106" s="76" t="s">
        <v>161</v>
      </c>
      <c r="C106" s="77"/>
      <c r="D106" s="77"/>
      <c r="E106" s="77"/>
      <c r="F106" s="77"/>
      <c r="G106" s="114"/>
    </row>
    <row r="107" spans="2:7" x14ac:dyDescent="0.5">
      <c r="B107" s="76"/>
      <c r="C107" s="77"/>
      <c r="D107" s="77"/>
      <c r="E107" s="77"/>
      <c r="F107" s="77"/>
      <c r="G107" s="113"/>
    </row>
    <row r="108" spans="2:7" ht="19.2" x14ac:dyDescent="0.5">
      <c r="B108" s="76"/>
      <c r="C108" s="77"/>
      <c r="D108" s="77"/>
      <c r="E108" s="77"/>
      <c r="F108" s="77"/>
      <c r="G108" s="114"/>
    </row>
    <row r="109" spans="2:7" ht="19.2" x14ac:dyDescent="0.5">
      <c r="B109" s="76"/>
      <c r="C109" s="77"/>
      <c r="D109" s="77"/>
      <c r="E109" s="77"/>
      <c r="F109" s="77"/>
      <c r="G109" s="114"/>
    </row>
    <row r="110" spans="2:7" x14ac:dyDescent="0.5">
      <c r="B110" s="76"/>
      <c r="C110" s="77"/>
      <c r="D110" s="77"/>
      <c r="E110" s="77"/>
      <c r="F110" s="77"/>
      <c r="G110" s="113"/>
    </row>
    <row r="111" spans="2:7" x14ac:dyDescent="0.5">
      <c r="B111" s="76"/>
      <c r="C111" s="77"/>
      <c r="D111" s="77"/>
      <c r="E111" s="77"/>
      <c r="F111" s="77"/>
      <c r="G111" s="78"/>
    </row>
    <row r="112" spans="2:7" x14ac:dyDescent="0.5">
      <c r="B112" s="76"/>
      <c r="C112" s="77"/>
      <c r="D112" s="77"/>
      <c r="E112" s="77"/>
      <c r="F112" s="77"/>
      <c r="G112" s="78"/>
    </row>
    <row r="113" spans="2:7" x14ac:dyDescent="0.5">
      <c r="B113" s="76"/>
      <c r="C113" s="77"/>
      <c r="D113" s="77"/>
      <c r="E113" s="77"/>
      <c r="F113" s="77"/>
      <c r="G113" s="78"/>
    </row>
    <row r="114" spans="2:7" x14ac:dyDescent="0.5">
      <c r="B114" s="76"/>
      <c r="C114" s="77"/>
      <c r="D114" s="77"/>
      <c r="E114" s="77"/>
      <c r="F114" s="77"/>
      <c r="G114" s="78"/>
    </row>
    <row r="115" spans="2:7" x14ac:dyDescent="0.5">
      <c r="B115" s="76"/>
      <c r="C115" s="77"/>
      <c r="D115" s="77"/>
      <c r="E115" s="77"/>
      <c r="F115" s="77"/>
      <c r="G115" s="78"/>
    </row>
    <row r="116" spans="2:7" x14ac:dyDescent="0.5">
      <c r="B116" s="76"/>
      <c r="C116" s="77"/>
      <c r="D116" s="77"/>
      <c r="E116" s="77"/>
      <c r="F116" s="77"/>
      <c r="G116" s="78"/>
    </row>
    <row r="117" spans="2:7" x14ac:dyDescent="0.5">
      <c r="B117" s="76"/>
      <c r="C117" s="77"/>
      <c r="D117" s="77"/>
      <c r="E117" s="77"/>
      <c r="F117" s="77"/>
      <c r="G117" s="78"/>
    </row>
    <row r="118" spans="2:7" x14ac:dyDescent="0.5">
      <c r="B118" s="76"/>
      <c r="C118" s="77"/>
      <c r="D118" s="77"/>
      <c r="E118" s="77"/>
      <c r="F118" s="77"/>
      <c r="G118" s="78"/>
    </row>
    <row r="119" spans="2:7" x14ac:dyDescent="0.5">
      <c r="B119" s="76"/>
      <c r="C119" s="77"/>
      <c r="D119" s="77"/>
      <c r="E119" s="77"/>
      <c r="F119" s="77"/>
      <c r="G119" s="78"/>
    </row>
    <row r="120" spans="2:7" x14ac:dyDescent="0.5">
      <c r="B120" s="76"/>
      <c r="C120" s="77"/>
      <c r="D120" s="77"/>
      <c r="E120" s="77"/>
      <c r="F120" s="77"/>
      <c r="G120" s="78"/>
    </row>
    <row r="121" spans="2:7" x14ac:dyDescent="0.5">
      <c r="B121" s="76"/>
      <c r="C121" s="77"/>
      <c r="D121" s="77"/>
      <c r="E121" s="77"/>
      <c r="F121" s="77"/>
      <c r="G121" s="78"/>
    </row>
    <row r="122" spans="2:7" ht="19.2" x14ac:dyDescent="0.5">
      <c r="B122" s="76"/>
      <c r="C122" s="77"/>
      <c r="D122" s="77"/>
      <c r="E122" s="77"/>
      <c r="F122" s="77"/>
      <c r="G122" s="114" t="s">
        <v>162</v>
      </c>
    </row>
    <row r="123" spans="2:7" x14ac:dyDescent="0.5">
      <c r="B123" s="76"/>
      <c r="C123" s="77"/>
      <c r="D123" s="77"/>
      <c r="E123" s="77"/>
      <c r="F123" s="77"/>
      <c r="G123" s="125" t="s">
        <v>136</v>
      </c>
    </row>
    <row r="124" spans="2:7" ht="19.2" x14ac:dyDescent="0.5">
      <c r="B124" s="76"/>
      <c r="C124" s="77"/>
      <c r="D124" s="77"/>
      <c r="E124" s="77"/>
      <c r="F124" s="77"/>
      <c r="G124" s="114"/>
    </row>
    <row r="125" spans="2:7" ht="22.2" customHeight="1" x14ac:dyDescent="0.5">
      <c r="B125" s="76"/>
      <c r="C125" s="77"/>
      <c r="D125" s="77"/>
      <c r="E125" s="77"/>
      <c r="F125" s="77"/>
      <c r="G125" s="125"/>
    </row>
    <row r="126" spans="2:7" ht="18.600000000000001" customHeight="1" x14ac:dyDescent="0.5">
      <c r="B126" s="76"/>
      <c r="C126" s="77"/>
      <c r="D126" s="77"/>
      <c r="E126" s="77"/>
      <c r="F126" s="77"/>
      <c r="G126" s="114"/>
    </row>
    <row r="127" spans="2:7" x14ac:dyDescent="0.5">
      <c r="B127" s="76" t="s">
        <v>139</v>
      </c>
      <c r="C127" s="77"/>
      <c r="D127" s="77"/>
      <c r="E127" s="77"/>
      <c r="F127" s="77"/>
      <c r="G127" s="125"/>
    </row>
    <row r="128" spans="2:7" x14ac:dyDescent="0.5">
      <c r="B128" s="130" t="s">
        <v>151</v>
      </c>
      <c r="C128" s="77"/>
      <c r="D128" s="77"/>
      <c r="E128" s="77"/>
      <c r="F128" s="77"/>
      <c r="G128" s="78"/>
    </row>
    <row r="129" spans="2:7" x14ac:dyDescent="0.5">
      <c r="B129" s="130" t="s">
        <v>152</v>
      </c>
      <c r="C129" s="77"/>
      <c r="D129" s="77"/>
      <c r="E129" s="77"/>
      <c r="F129" s="77"/>
      <c r="G129" s="78"/>
    </row>
    <row r="130" spans="2:7" ht="29.4" customHeight="1" x14ac:dyDescent="0.5">
      <c r="B130" s="76"/>
      <c r="C130" s="77"/>
      <c r="D130" s="77"/>
      <c r="E130" s="77"/>
      <c r="F130" s="77"/>
      <c r="G130" s="78"/>
    </row>
    <row r="131" spans="2:7" x14ac:dyDescent="0.5">
      <c r="B131" s="76"/>
      <c r="C131" s="77"/>
      <c r="D131" s="77"/>
      <c r="E131" s="77"/>
      <c r="F131" s="77"/>
      <c r="G131" s="78"/>
    </row>
    <row r="132" spans="2:7" x14ac:dyDescent="0.5">
      <c r="B132" s="76"/>
      <c r="C132" s="77"/>
      <c r="D132" s="77"/>
      <c r="E132" s="77"/>
      <c r="F132" s="77"/>
      <c r="G132" s="78"/>
    </row>
    <row r="133" spans="2:7" x14ac:dyDescent="0.5">
      <c r="B133" s="76"/>
      <c r="C133" s="77"/>
      <c r="D133" s="77"/>
      <c r="E133" s="77"/>
      <c r="F133" s="77"/>
      <c r="G133" s="78"/>
    </row>
    <row r="134" spans="2:7" x14ac:dyDescent="0.5">
      <c r="B134" s="76"/>
      <c r="C134" s="77"/>
      <c r="D134" s="77"/>
      <c r="E134" s="77"/>
      <c r="F134" s="77"/>
      <c r="G134" s="78"/>
    </row>
    <row r="135" spans="2:7" x14ac:dyDescent="0.5">
      <c r="B135" s="76"/>
      <c r="C135" s="77"/>
      <c r="D135" s="77"/>
      <c r="E135" s="77"/>
      <c r="F135" s="77"/>
      <c r="G135" s="78"/>
    </row>
    <row r="136" spans="2:7" x14ac:dyDescent="0.5">
      <c r="B136" s="76"/>
      <c r="C136" s="77"/>
      <c r="D136" s="77"/>
      <c r="E136" s="77"/>
      <c r="F136" s="77"/>
      <c r="G136" s="78"/>
    </row>
    <row r="137" spans="2:7" x14ac:dyDescent="0.5">
      <c r="B137" s="76"/>
      <c r="C137" s="77"/>
      <c r="D137" s="77"/>
      <c r="E137" s="77"/>
      <c r="F137" s="77"/>
      <c r="G137" s="78"/>
    </row>
    <row r="138" spans="2:7" x14ac:dyDescent="0.5">
      <c r="B138" s="76"/>
      <c r="C138" s="77"/>
      <c r="D138" s="77"/>
      <c r="E138" s="77"/>
      <c r="F138" s="77"/>
      <c r="G138" s="78"/>
    </row>
    <row r="139" spans="2:7" x14ac:dyDescent="0.5">
      <c r="B139" s="76"/>
      <c r="C139" s="77"/>
      <c r="D139" s="77"/>
      <c r="E139" s="77"/>
      <c r="F139" s="77"/>
      <c r="G139" s="78"/>
    </row>
    <row r="140" spans="2:7" ht="19.2" x14ac:dyDescent="0.5">
      <c r="B140" s="76"/>
      <c r="C140" s="77"/>
      <c r="D140" s="77"/>
      <c r="E140" s="77"/>
      <c r="F140" s="77"/>
      <c r="G140" s="114"/>
    </row>
    <row r="141" spans="2:7" ht="19.2" x14ac:dyDescent="0.5">
      <c r="B141" s="76"/>
      <c r="C141" s="77"/>
      <c r="D141" s="77"/>
      <c r="E141" s="77"/>
      <c r="F141" s="77"/>
      <c r="G141" s="114"/>
    </row>
    <row r="142" spans="2:7" x14ac:dyDescent="0.5">
      <c r="B142" s="76"/>
      <c r="C142" s="77"/>
      <c r="D142" s="77"/>
      <c r="E142" s="77"/>
      <c r="F142" s="77"/>
      <c r="G142" s="78"/>
    </row>
    <row r="143" spans="2:7" x14ac:dyDescent="0.5">
      <c r="B143" s="76"/>
      <c r="C143" s="77"/>
      <c r="D143" s="77"/>
      <c r="E143" s="77"/>
      <c r="F143" s="77"/>
      <c r="G143" s="78"/>
    </row>
    <row r="144" spans="2:7" x14ac:dyDescent="0.5">
      <c r="B144" s="76"/>
      <c r="C144" s="77"/>
      <c r="D144" s="77"/>
      <c r="E144" s="77"/>
      <c r="F144" s="77"/>
      <c r="G144" s="78"/>
    </row>
    <row r="145" spans="2:8" x14ac:dyDescent="0.5">
      <c r="B145" s="76"/>
      <c r="C145" s="77"/>
      <c r="D145" s="77"/>
      <c r="E145" s="77"/>
      <c r="F145" s="77"/>
      <c r="G145" s="78"/>
    </row>
    <row r="146" spans="2:8" ht="19.2" x14ac:dyDescent="0.5">
      <c r="B146" s="76"/>
      <c r="C146" s="77"/>
      <c r="D146" s="77"/>
      <c r="E146" s="77"/>
      <c r="F146" s="77"/>
      <c r="G146" s="114"/>
    </row>
    <row r="147" spans="2:8" ht="29.4" customHeight="1" thickBot="1" x14ac:dyDescent="0.55000000000000004">
      <c r="B147" s="81"/>
      <c r="C147" s="82"/>
      <c r="D147" s="82"/>
      <c r="E147" s="82"/>
      <c r="F147" s="82"/>
      <c r="G147" s="118"/>
    </row>
    <row r="148" spans="2:8" ht="18.600000000000001" customHeight="1" thickTop="1" x14ac:dyDescent="0.5">
      <c r="B148" s="20"/>
      <c r="C148" s="20"/>
      <c r="D148" s="20"/>
      <c r="E148" s="20"/>
      <c r="F148" s="20"/>
      <c r="G148" s="20"/>
    </row>
    <row r="149" spans="2:8" ht="18.600000000000001" customHeight="1" x14ac:dyDescent="0.5">
      <c r="B149" s="20"/>
      <c r="C149" s="20"/>
      <c r="D149" s="20"/>
      <c r="E149" s="20"/>
      <c r="F149" s="20"/>
      <c r="G149" s="20"/>
    </row>
    <row r="150" spans="2:8" ht="13.8" customHeight="1" x14ac:dyDescent="0.5">
      <c r="B150" s="20"/>
      <c r="C150" s="20"/>
      <c r="D150" s="20"/>
      <c r="E150" s="20"/>
      <c r="F150" s="20"/>
      <c r="G150" s="20"/>
      <c r="H150" s="20"/>
    </row>
    <row r="151" spans="2:8" ht="19.8" customHeight="1" x14ac:dyDescent="0.5">
      <c r="B151" s="20"/>
      <c r="C151" s="20"/>
      <c r="D151" s="20"/>
      <c r="E151" s="20"/>
      <c r="F151" s="20"/>
      <c r="G151" s="20"/>
      <c r="H151" s="20"/>
    </row>
    <row r="152" spans="2:8" ht="20.399999999999999" customHeight="1" thickBot="1" x14ac:dyDescent="0.55000000000000004">
      <c r="B152" s="20"/>
      <c r="C152" s="20"/>
      <c r="D152" s="20"/>
      <c r="E152" s="20"/>
      <c r="F152" s="20"/>
      <c r="G152" s="20"/>
    </row>
    <row r="153" spans="2:8" ht="18" thickTop="1" x14ac:dyDescent="0.5">
      <c r="B153" s="59" t="s">
        <v>69</v>
      </c>
      <c r="C153" s="60"/>
      <c r="D153" s="60"/>
      <c r="E153" s="60"/>
      <c r="F153" s="60"/>
      <c r="G153" s="61"/>
    </row>
    <row r="154" spans="2:8" x14ac:dyDescent="0.5">
      <c r="B154" s="76" t="s">
        <v>135</v>
      </c>
      <c r="C154" s="77"/>
      <c r="D154" s="77"/>
      <c r="E154" s="77"/>
      <c r="F154" s="77"/>
      <c r="G154" s="78"/>
    </row>
    <row r="155" spans="2:8" x14ac:dyDescent="0.5">
      <c r="B155" s="76"/>
      <c r="C155" s="77"/>
      <c r="D155" s="77"/>
      <c r="E155" s="77"/>
      <c r="F155" s="77"/>
      <c r="G155" s="78"/>
    </row>
    <row r="156" spans="2:8" x14ac:dyDescent="0.5">
      <c r="B156" s="76"/>
      <c r="C156" s="77"/>
      <c r="D156" s="77"/>
      <c r="E156" s="77"/>
      <c r="F156" s="77"/>
      <c r="G156" s="78"/>
    </row>
    <row r="157" spans="2:8" x14ac:dyDescent="0.5">
      <c r="B157" s="76"/>
      <c r="C157" s="77"/>
      <c r="D157" s="77"/>
      <c r="E157" s="77"/>
      <c r="F157" s="77"/>
      <c r="G157" s="78"/>
    </row>
    <row r="158" spans="2:8" x14ac:dyDescent="0.5">
      <c r="B158" s="76"/>
      <c r="C158" s="77"/>
      <c r="D158" s="77"/>
      <c r="E158" s="77"/>
      <c r="F158" s="77"/>
      <c r="G158" s="78"/>
    </row>
    <row r="159" spans="2:8" x14ac:dyDescent="0.5">
      <c r="B159" s="76"/>
      <c r="C159" s="77"/>
      <c r="D159" s="77"/>
      <c r="E159" s="77"/>
      <c r="F159" s="77"/>
      <c r="G159" s="78"/>
    </row>
    <row r="160" spans="2:8" x14ac:dyDescent="0.5">
      <c r="B160" s="76"/>
      <c r="C160" s="77"/>
      <c r="D160" s="77"/>
      <c r="E160" s="77"/>
      <c r="F160" s="77"/>
      <c r="G160" s="78"/>
    </row>
    <row r="161" spans="2:7" x14ac:dyDescent="0.5">
      <c r="B161" s="76"/>
      <c r="C161" s="77"/>
      <c r="D161" s="77"/>
      <c r="E161" s="77"/>
      <c r="F161" s="77"/>
      <c r="G161" s="78"/>
    </row>
    <row r="162" spans="2:7" x14ac:dyDescent="0.5">
      <c r="B162" s="76"/>
      <c r="C162" s="77"/>
      <c r="D162" s="77"/>
      <c r="E162" s="77"/>
      <c r="F162" s="77"/>
      <c r="G162" s="78"/>
    </row>
    <row r="163" spans="2:7" x14ac:dyDescent="0.5">
      <c r="B163" s="76"/>
      <c r="C163" s="77"/>
      <c r="D163" s="77"/>
      <c r="E163" s="77"/>
      <c r="F163" s="77"/>
      <c r="G163" s="78"/>
    </row>
    <row r="164" spans="2:7" x14ac:dyDescent="0.5">
      <c r="B164" s="76"/>
      <c r="C164" s="77"/>
      <c r="D164" s="77"/>
      <c r="E164" s="77"/>
      <c r="F164" s="77"/>
      <c r="G164" s="78"/>
    </row>
    <row r="165" spans="2:7" x14ac:dyDescent="0.5">
      <c r="B165" s="76"/>
      <c r="C165" s="77"/>
      <c r="D165" s="77"/>
      <c r="E165" s="77"/>
      <c r="F165" s="77"/>
      <c r="G165" s="78"/>
    </row>
    <row r="166" spans="2:7" x14ac:dyDescent="0.5">
      <c r="B166" s="76"/>
      <c r="C166" s="77"/>
      <c r="D166" s="77"/>
      <c r="E166" s="77"/>
      <c r="F166" s="77"/>
      <c r="G166" s="78"/>
    </row>
    <row r="167" spans="2:7" x14ac:dyDescent="0.5">
      <c r="B167" s="76"/>
      <c r="C167" s="77"/>
      <c r="D167" s="77"/>
      <c r="E167" s="77"/>
      <c r="F167" s="77"/>
      <c r="G167" s="78"/>
    </row>
    <row r="168" spans="2:7" x14ac:dyDescent="0.5">
      <c r="B168" s="76"/>
      <c r="C168" s="77"/>
      <c r="D168" s="77"/>
      <c r="E168" s="77"/>
      <c r="F168" s="77"/>
      <c r="G168" s="78"/>
    </row>
    <row r="169" spans="2:7" x14ac:dyDescent="0.5">
      <c r="B169" s="76"/>
      <c r="C169" s="77"/>
      <c r="D169" s="77"/>
      <c r="E169" s="77"/>
      <c r="F169" s="77"/>
      <c r="G169" s="78"/>
    </row>
    <row r="170" spans="2:7" x14ac:dyDescent="0.5">
      <c r="B170" s="76"/>
      <c r="C170" s="77"/>
      <c r="D170" s="77"/>
      <c r="E170" s="77"/>
      <c r="F170" s="77"/>
      <c r="G170" s="78"/>
    </row>
    <row r="171" spans="2:7" x14ac:dyDescent="0.5">
      <c r="B171" s="76"/>
      <c r="C171" s="77"/>
      <c r="D171" s="77"/>
      <c r="E171" s="77"/>
      <c r="F171" s="77"/>
      <c r="G171" s="78"/>
    </row>
    <row r="172" spans="2:7" x14ac:dyDescent="0.5">
      <c r="B172" s="76"/>
      <c r="C172" s="77"/>
      <c r="D172" s="77"/>
      <c r="E172" s="77"/>
      <c r="F172" s="77"/>
      <c r="G172" s="78"/>
    </row>
    <row r="173" spans="2:7" x14ac:dyDescent="0.5">
      <c r="B173" s="76"/>
      <c r="C173" s="77"/>
      <c r="D173" s="77"/>
      <c r="E173" s="77"/>
      <c r="F173" s="77"/>
      <c r="G173" s="78"/>
    </row>
    <row r="174" spans="2:7" x14ac:dyDescent="0.5">
      <c r="B174" s="76"/>
      <c r="C174" s="77"/>
      <c r="D174" s="77"/>
      <c r="E174" s="77"/>
      <c r="F174" s="77"/>
      <c r="G174" s="78"/>
    </row>
    <row r="175" spans="2:7" x14ac:dyDescent="0.5">
      <c r="B175" s="76"/>
      <c r="C175" s="77"/>
      <c r="D175" s="77"/>
      <c r="E175" s="77"/>
      <c r="F175" s="77"/>
      <c r="G175" s="78"/>
    </row>
    <row r="176" spans="2:7" x14ac:dyDescent="0.5">
      <c r="B176" s="76"/>
      <c r="C176" s="77"/>
      <c r="D176" s="77"/>
      <c r="E176" s="77"/>
      <c r="F176" s="77"/>
      <c r="G176" s="78"/>
    </row>
    <row r="177" spans="2:7" x14ac:dyDescent="0.5">
      <c r="B177" s="76"/>
      <c r="C177" s="77"/>
      <c r="D177" s="77"/>
      <c r="E177" s="77"/>
      <c r="F177" s="77"/>
      <c r="G177" s="78"/>
    </row>
    <row r="178" spans="2:7" x14ac:dyDescent="0.5">
      <c r="B178" s="76"/>
      <c r="C178" s="77"/>
      <c r="D178" s="77"/>
      <c r="E178" s="77"/>
      <c r="F178" s="77"/>
      <c r="G178" s="78"/>
    </row>
    <row r="179" spans="2:7" x14ac:dyDescent="0.5">
      <c r="B179" s="76"/>
      <c r="C179" s="77"/>
      <c r="D179" s="77"/>
      <c r="E179" s="77"/>
      <c r="F179" s="77"/>
      <c r="G179" s="78"/>
    </row>
    <row r="180" spans="2:7" ht="19.2" x14ac:dyDescent="0.5">
      <c r="B180" s="76"/>
      <c r="C180" s="77"/>
      <c r="D180" s="77"/>
      <c r="E180" s="77"/>
      <c r="F180" s="77"/>
      <c r="G180" s="114"/>
    </row>
    <row r="181" spans="2:7" x14ac:dyDescent="0.5">
      <c r="B181" s="76"/>
      <c r="C181" s="77"/>
      <c r="D181" s="77"/>
      <c r="E181" s="77"/>
      <c r="F181" s="77"/>
      <c r="G181" s="113"/>
    </row>
    <row r="182" spans="2:7" ht="19.2" x14ac:dyDescent="0.5">
      <c r="B182" s="76"/>
      <c r="C182" s="77"/>
      <c r="D182" s="77"/>
      <c r="E182" s="77"/>
      <c r="F182" s="77"/>
      <c r="G182" s="114"/>
    </row>
    <row r="183" spans="2:7" ht="19.2" x14ac:dyDescent="0.5">
      <c r="B183" s="76"/>
      <c r="C183" s="77"/>
      <c r="D183" s="77"/>
      <c r="E183" s="77"/>
      <c r="F183" s="77"/>
      <c r="G183" s="114"/>
    </row>
    <row r="184" spans="2:7" x14ac:dyDescent="0.5">
      <c r="B184" s="76"/>
      <c r="C184" s="77"/>
      <c r="D184" s="77"/>
      <c r="E184" s="77"/>
      <c r="F184" s="77"/>
      <c r="G184" s="113"/>
    </row>
    <row r="185" spans="2:7" x14ac:dyDescent="0.5">
      <c r="B185" s="76"/>
      <c r="C185" s="77"/>
      <c r="D185" s="77"/>
      <c r="E185" s="77"/>
      <c r="F185" s="77"/>
      <c r="G185" s="78"/>
    </row>
    <row r="186" spans="2:7" x14ac:dyDescent="0.5">
      <c r="B186" s="76"/>
      <c r="C186" s="77"/>
      <c r="D186" s="77"/>
      <c r="E186" s="77"/>
      <c r="F186" s="77"/>
      <c r="G186" s="78"/>
    </row>
    <row r="187" spans="2:7" x14ac:dyDescent="0.5">
      <c r="B187" s="76"/>
      <c r="C187" s="77"/>
      <c r="D187" s="77"/>
      <c r="E187" s="77"/>
      <c r="F187" s="77"/>
      <c r="G187" s="78"/>
    </row>
    <row r="188" spans="2:7" x14ac:dyDescent="0.5">
      <c r="B188" s="76"/>
      <c r="C188" s="77"/>
      <c r="D188" s="77"/>
      <c r="E188" s="77"/>
      <c r="F188" s="77"/>
      <c r="G188" s="78"/>
    </row>
    <row r="189" spans="2:7" x14ac:dyDescent="0.5">
      <c r="B189" s="76"/>
      <c r="C189" s="77"/>
      <c r="D189" s="77"/>
      <c r="E189" s="77"/>
      <c r="F189" s="77"/>
      <c r="G189" s="78"/>
    </row>
    <row r="190" spans="2:7" x14ac:dyDescent="0.5">
      <c r="B190" s="76"/>
      <c r="C190" s="77"/>
      <c r="D190" s="77"/>
      <c r="E190" s="77"/>
      <c r="F190" s="77"/>
      <c r="G190" s="78"/>
    </row>
    <row r="191" spans="2:7" x14ac:dyDescent="0.5">
      <c r="B191" s="76"/>
      <c r="C191" s="77"/>
      <c r="D191" s="77"/>
      <c r="E191" s="77"/>
      <c r="F191" s="77"/>
      <c r="G191" s="78"/>
    </row>
    <row r="192" spans="2:7" x14ac:dyDescent="0.5">
      <c r="B192" s="76"/>
      <c r="C192" s="77"/>
      <c r="D192" s="77"/>
      <c r="E192" s="77"/>
      <c r="F192" s="77"/>
      <c r="G192" s="78"/>
    </row>
    <row r="193" spans="2:7" x14ac:dyDescent="0.5">
      <c r="B193" s="76"/>
      <c r="C193" s="77"/>
      <c r="D193" s="77"/>
      <c r="E193" s="77"/>
      <c r="F193" s="77"/>
      <c r="G193" s="78"/>
    </row>
    <row r="194" spans="2:7" x14ac:dyDescent="0.5">
      <c r="B194" s="76"/>
      <c r="C194" s="77"/>
      <c r="D194" s="77"/>
      <c r="E194" s="77"/>
      <c r="F194" s="77"/>
      <c r="G194" s="78"/>
    </row>
    <row r="195" spans="2:7" ht="19.2" x14ac:dyDescent="0.5">
      <c r="B195" s="76"/>
      <c r="C195" s="77"/>
      <c r="D195" s="77"/>
      <c r="E195" s="77"/>
      <c r="F195" s="77"/>
      <c r="G195" s="114"/>
    </row>
    <row r="196" spans="2:7" x14ac:dyDescent="0.5">
      <c r="B196" s="76"/>
      <c r="C196" s="77"/>
      <c r="D196" s="77"/>
      <c r="E196" s="77"/>
      <c r="F196" s="77"/>
      <c r="G196" s="113"/>
    </row>
    <row r="197" spans="2:7" x14ac:dyDescent="0.5">
      <c r="B197" s="76"/>
      <c r="C197" s="77"/>
      <c r="D197" s="77"/>
      <c r="E197" s="77"/>
      <c r="F197" s="77"/>
      <c r="G197" s="78"/>
    </row>
    <row r="198" spans="2:7" x14ac:dyDescent="0.5">
      <c r="B198" s="76"/>
      <c r="C198" s="77"/>
      <c r="D198" s="77"/>
      <c r="E198" s="77"/>
      <c r="F198" s="77"/>
      <c r="G198" s="78"/>
    </row>
    <row r="199" spans="2:7" x14ac:dyDescent="0.5">
      <c r="B199" s="76"/>
      <c r="C199" s="77"/>
      <c r="D199" s="77"/>
      <c r="E199" s="77"/>
      <c r="F199" s="77"/>
      <c r="G199" s="78"/>
    </row>
    <row r="200" spans="2:7" x14ac:dyDescent="0.5">
      <c r="B200" s="76"/>
      <c r="C200" s="77"/>
      <c r="D200" s="77"/>
      <c r="E200" s="77"/>
      <c r="F200" s="77"/>
      <c r="G200" s="78"/>
    </row>
    <row r="201" spans="2:7" x14ac:dyDescent="0.5">
      <c r="B201" s="76"/>
      <c r="C201" s="77"/>
      <c r="D201" s="77"/>
      <c r="E201" s="77"/>
      <c r="F201" s="77"/>
      <c r="G201" s="78"/>
    </row>
    <row r="202" spans="2:7" x14ac:dyDescent="0.5">
      <c r="B202" s="76"/>
      <c r="C202" s="77"/>
      <c r="D202" s="77"/>
      <c r="E202" s="77"/>
      <c r="F202" s="77"/>
      <c r="G202" s="78"/>
    </row>
    <row r="203" spans="2:7" x14ac:dyDescent="0.5">
      <c r="B203" s="76"/>
      <c r="C203" s="77"/>
      <c r="D203" s="77"/>
      <c r="E203" s="77"/>
      <c r="F203" s="77"/>
      <c r="G203" s="78"/>
    </row>
    <row r="204" spans="2:7" x14ac:dyDescent="0.5">
      <c r="B204" s="76"/>
      <c r="C204" s="77"/>
      <c r="D204" s="77"/>
      <c r="E204" s="77"/>
      <c r="F204" s="77"/>
      <c r="G204" s="78"/>
    </row>
    <row r="205" spans="2:7" x14ac:dyDescent="0.5">
      <c r="B205" s="76"/>
      <c r="C205" s="77"/>
      <c r="D205" s="77"/>
      <c r="E205" s="77"/>
      <c r="F205" s="77"/>
      <c r="G205" s="78"/>
    </row>
    <row r="206" spans="2:7" x14ac:dyDescent="0.5">
      <c r="B206" s="76"/>
      <c r="C206" s="77"/>
      <c r="D206" s="77"/>
      <c r="E206" s="77"/>
      <c r="F206" s="77"/>
      <c r="G206" s="78"/>
    </row>
    <row r="207" spans="2:7" x14ac:dyDescent="0.5">
      <c r="B207" s="76"/>
      <c r="C207" s="77"/>
      <c r="D207" s="77"/>
      <c r="E207" s="77"/>
      <c r="F207" s="77"/>
      <c r="G207" s="78"/>
    </row>
    <row r="208" spans="2:7" x14ac:dyDescent="0.5">
      <c r="B208" s="76"/>
      <c r="C208" s="77"/>
      <c r="D208" s="77"/>
      <c r="E208" s="77"/>
      <c r="F208" s="77"/>
      <c r="G208" s="78"/>
    </row>
    <row r="209" spans="2:7" x14ac:dyDescent="0.5">
      <c r="B209" s="76"/>
      <c r="C209" s="77"/>
      <c r="D209" s="77"/>
      <c r="E209" s="77"/>
      <c r="F209" s="77"/>
      <c r="G209" s="78"/>
    </row>
    <row r="210" spans="2:7" x14ac:dyDescent="0.5">
      <c r="B210" s="76"/>
      <c r="C210" s="77"/>
      <c r="D210" s="77"/>
      <c r="E210" s="77"/>
      <c r="F210" s="77"/>
      <c r="G210" s="78"/>
    </row>
    <row r="211" spans="2:7" x14ac:dyDescent="0.5">
      <c r="B211" s="76"/>
      <c r="C211" s="77"/>
      <c r="D211" s="77"/>
      <c r="E211" s="77"/>
      <c r="F211" s="77"/>
      <c r="G211" s="78"/>
    </row>
    <row r="212" spans="2:7" x14ac:dyDescent="0.5">
      <c r="B212" s="76"/>
      <c r="C212" s="77"/>
      <c r="D212" s="77"/>
      <c r="E212" s="77"/>
      <c r="F212" s="77"/>
      <c r="G212" s="78"/>
    </row>
    <row r="213" spans="2:7" x14ac:dyDescent="0.5">
      <c r="B213" s="76"/>
      <c r="C213" s="77"/>
      <c r="D213" s="77"/>
      <c r="E213" s="77"/>
      <c r="F213" s="77"/>
      <c r="G213" s="78"/>
    </row>
    <row r="214" spans="2:7" ht="19.2" x14ac:dyDescent="0.5">
      <c r="B214" s="76"/>
      <c r="C214" s="77"/>
      <c r="D214" s="77"/>
      <c r="E214" s="77"/>
      <c r="F214" s="77"/>
      <c r="G214" s="114" t="s">
        <v>159</v>
      </c>
    </row>
    <row r="215" spans="2:7" x14ac:dyDescent="0.5">
      <c r="B215" s="76"/>
      <c r="C215" s="77"/>
      <c r="D215" s="77"/>
      <c r="E215" s="77"/>
      <c r="F215" s="77"/>
      <c r="G215" s="125" t="s">
        <v>137</v>
      </c>
    </row>
    <row r="216" spans="2:7" ht="18" thickBot="1" x14ac:dyDescent="0.55000000000000004">
      <c r="B216" s="81"/>
      <c r="C216" s="82"/>
      <c r="D216" s="82"/>
      <c r="E216" s="82"/>
      <c r="F216" s="82"/>
      <c r="G216" s="118"/>
    </row>
    <row r="217" spans="2:7" ht="18.600000000000001" thickTop="1" thickBot="1" x14ac:dyDescent="0.55000000000000004">
      <c r="B217" s="20"/>
      <c r="C217" s="20"/>
      <c r="D217" s="20"/>
      <c r="E217" s="20"/>
      <c r="F217" s="20"/>
      <c r="G217" s="20"/>
    </row>
    <row r="218" spans="2:7" ht="18" thickTop="1" x14ac:dyDescent="0.5">
      <c r="B218" s="59" t="s">
        <v>115</v>
      </c>
      <c r="C218" s="60"/>
      <c r="D218" s="60"/>
      <c r="E218" s="60"/>
      <c r="F218" s="60"/>
      <c r="G218" s="61"/>
    </row>
    <row r="219" spans="2:7" x14ac:dyDescent="0.5">
      <c r="B219" s="76"/>
      <c r="C219" s="77"/>
      <c r="D219" s="77"/>
      <c r="E219" s="77"/>
      <c r="F219" s="77"/>
      <c r="G219" s="78"/>
    </row>
    <row r="220" spans="2:7" x14ac:dyDescent="0.5">
      <c r="B220" s="76"/>
      <c r="C220" s="77"/>
      <c r="D220" s="77"/>
      <c r="E220" s="77"/>
      <c r="F220" s="77"/>
      <c r="G220" s="78"/>
    </row>
    <row r="221" spans="2:7" x14ac:dyDescent="0.5">
      <c r="B221" s="76"/>
      <c r="C221" s="77"/>
      <c r="D221" s="77"/>
      <c r="E221" s="77"/>
      <c r="F221" s="77"/>
      <c r="G221" s="78"/>
    </row>
    <row r="222" spans="2:7" ht="18" thickBot="1" x14ac:dyDescent="0.55000000000000004">
      <c r="B222" s="81"/>
      <c r="C222" s="82"/>
      <c r="D222" s="82"/>
      <c r="E222" s="82"/>
      <c r="F222" s="82"/>
      <c r="G222" s="83"/>
    </row>
    <row r="223" spans="2:7" ht="18" thickTop="1" x14ac:dyDescent="0.5">
      <c r="B223" s="20"/>
      <c r="C223" s="20"/>
      <c r="D223" s="20"/>
      <c r="E223" s="20"/>
      <c r="F223" s="20"/>
      <c r="G223" s="20"/>
    </row>
  </sheetData>
  <sheetProtection selectLockedCells="1" selectUnlockedCells="1"/>
  <phoneticPr fontId="5"/>
  <printOptions horizontalCentered="1" verticalCentered="1"/>
  <pageMargins left="0" right="0" top="0" bottom="0" header="0" footer="0"/>
  <pageSetup paperSize="9" scale="65" fitToHeight="0" orientation="portrait" r:id="rId1"/>
  <headerFooter>
    <oddFooter>&amp;C&amp;14&amp;P/&amp;N</oddFooter>
  </headerFooter>
  <rowBreaks count="1" manualBreakCount="1">
    <brk id="75" max="7"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List!$A$3:$A$11</xm:f>
          </x14:formula1>
          <xm:sqref>C5</xm:sqref>
        </x14:dataValidation>
        <x14:dataValidation type="list" allowBlank="1" showInputMessage="1" showErrorMessage="1">
          <x14:formula1>
            <xm:f>List!$C$3:$C$7</xm:f>
          </x14:formula1>
          <xm:sqref>C6</xm:sqref>
        </x14:dataValidation>
        <x14:dataValidation type="list" allowBlank="1" showInputMessage="1" showErrorMessage="1">
          <x14:formula1>
            <xm:f>List!$D$3:$D$4</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1"/>
  <sheetViews>
    <sheetView workbookViewId="0">
      <selection activeCell="B14" sqref="B14"/>
    </sheetView>
  </sheetViews>
  <sheetFormatPr defaultRowHeight="13.2" x14ac:dyDescent="0.2"/>
  <cols>
    <col min="1" max="1" width="42.44140625" customWidth="1"/>
    <col min="2" max="2" width="9.44140625" bestFit="1" customWidth="1"/>
    <col min="3" max="3" width="21" bestFit="1" customWidth="1"/>
    <col min="4" max="4" width="24.6640625" customWidth="1"/>
    <col min="7" max="7" width="17.33203125" customWidth="1"/>
  </cols>
  <sheetData>
    <row r="1" spans="1:4" ht="17.399999999999999" x14ac:dyDescent="0.5">
      <c r="A1" s="1"/>
      <c r="B1" s="1"/>
      <c r="C1" s="1"/>
      <c r="D1" s="1"/>
    </row>
    <row r="2" spans="1:4" ht="17.399999999999999" x14ac:dyDescent="0.5">
      <c r="A2" s="10" t="s">
        <v>0</v>
      </c>
      <c r="B2" s="10" t="s">
        <v>1</v>
      </c>
      <c r="C2" s="10" t="s">
        <v>15</v>
      </c>
      <c r="D2" s="85" t="s">
        <v>77</v>
      </c>
    </row>
    <row r="3" spans="1:4" ht="17.399999999999999" x14ac:dyDescent="0.2">
      <c r="A3" s="8" t="s">
        <v>3</v>
      </c>
      <c r="B3" s="10" t="s">
        <v>14</v>
      </c>
      <c r="C3" s="10" t="s">
        <v>16</v>
      </c>
      <c r="D3" s="86" t="s">
        <v>138</v>
      </c>
    </row>
    <row r="4" spans="1:4" ht="17.399999999999999" x14ac:dyDescent="0.2">
      <c r="A4" s="8" t="s">
        <v>4</v>
      </c>
      <c r="B4" s="10" t="s">
        <v>10</v>
      </c>
      <c r="C4" s="10" t="s">
        <v>17</v>
      </c>
      <c r="D4" s="86" t="s">
        <v>140</v>
      </c>
    </row>
    <row r="5" spans="1:4" ht="17.399999999999999" x14ac:dyDescent="0.2">
      <c r="A5" s="9" t="s">
        <v>38</v>
      </c>
      <c r="B5" s="10" t="s">
        <v>11</v>
      </c>
      <c r="C5" s="10" t="s">
        <v>18</v>
      </c>
      <c r="D5" s="86"/>
    </row>
    <row r="6" spans="1:4" ht="17.399999999999999" x14ac:dyDescent="0.2">
      <c r="A6" s="9" t="s">
        <v>67</v>
      </c>
      <c r="B6" s="10" t="s">
        <v>12</v>
      </c>
      <c r="C6" s="10" t="s">
        <v>19</v>
      </c>
      <c r="D6" s="84"/>
    </row>
    <row r="7" spans="1:4" ht="17.399999999999999" x14ac:dyDescent="0.2">
      <c r="A7" s="9" t="s">
        <v>68</v>
      </c>
      <c r="B7" s="11" t="s">
        <v>13</v>
      </c>
      <c r="C7" s="10" t="s">
        <v>20</v>
      </c>
      <c r="D7" s="84"/>
    </row>
    <row r="8" spans="1:4" ht="17.399999999999999" x14ac:dyDescent="0.2">
      <c r="A8" s="8" t="s">
        <v>5</v>
      </c>
      <c r="B8" s="10"/>
      <c r="C8" s="10"/>
      <c r="D8" s="84"/>
    </row>
    <row r="9" spans="1:4" ht="17.399999999999999" x14ac:dyDescent="0.2">
      <c r="A9" s="8" t="s">
        <v>6</v>
      </c>
      <c r="B9" s="10"/>
      <c r="C9" s="10"/>
      <c r="D9" s="84"/>
    </row>
    <row r="10" spans="1:4" ht="17.399999999999999" x14ac:dyDescent="0.2">
      <c r="A10" s="8" t="s">
        <v>7</v>
      </c>
      <c r="B10" s="10"/>
      <c r="C10" s="10"/>
      <c r="D10" s="84"/>
    </row>
    <row r="11" spans="1:4" ht="17.399999999999999" x14ac:dyDescent="0.2">
      <c r="A11" s="8" t="s">
        <v>8</v>
      </c>
      <c r="B11" s="10"/>
      <c r="C11" s="10"/>
      <c r="D11" s="84"/>
    </row>
  </sheetData>
  <phoneticPr fontId="5"/>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G35"/>
  <sheetViews>
    <sheetView zoomScale="85" zoomScaleNormal="85" workbookViewId="0">
      <selection activeCell="D22" sqref="D22"/>
    </sheetView>
  </sheetViews>
  <sheetFormatPr defaultRowHeight="13.2" x14ac:dyDescent="0.2"/>
  <cols>
    <col min="2" max="2" width="40.33203125" customWidth="1"/>
    <col min="3" max="3" width="20.6640625" customWidth="1"/>
    <col min="5" max="5" width="26.109375" bestFit="1" customWidth="1"/>
    <col min="6" max="6" width="13" bestFit="1" customWidth="1"/>
    <col min="8" max="8" width="11" bestFit="1" customWidth="1"/>
    <col min="10" max="10" width="25.77734375" bestFit="1" customWidth="1"/>
  </cols>
  <sheetData>
    <row r="2" spans="2:7" ht="13.8" thickBot="1" x14ac:dyDescent="0.25">
      <c r="B2" s="7" t="s">
        <v>31</v>
      </c>
      <c r="C2" s="7"/>
    </row>
    <row r="3" spans="2:7" x14ac:dyDescent="0.2">
      <c r="B3" s="131" t="s">
        <v>32</v>
      </c>
      <c r="C3" s="131" t="s">
        <v>33</v>
      </c>
      <c r="E3" s="26" t="s">
        <v>62</v>
      </c>
      <c r="F3" s="27" t="s">
        <v>47</v>
      </c>
      <c r="G3" s="28" t="s">
        <v>21</v>
      </c>
    </row>
    <row r="4" spans="2:7" ht="13.8" thickBot="1" x14ac:dyDescent="0.25">
      <c r="B4" s="132"/>
      <c r="C4" s="133"/>
      <c r="E4" s="29" t="str">
        <f>$F4&amp;"_"&amp;$G4</f>
        <v>③_E基礎素材型産業</v>
      </c>
      <c r="F4" s="30" t="str">
        <f>VLOOKUP(震災の影響度評価!$C$6,Table!$B$18:$C$22,2,FALSE)</f>
        <v>③</v>
      </c>
      <c r="G4" s="31" t="str">
        <f>VLOOKUP(震災の影響度評価!$C$5,Table!$B$5:$C$13,2,FALSE)</f>
        <v>E基礎素材型産業</v>
      </c>
    </row>
    <row r="5" spans="2:7" x14ac:dyDescent="0.2">
      <c r="B5" s="12" t="s">
        <v>34</v>
      </c>
      <c r="C5" s="13" t="s">
        <v>35</v>
      </c>
    </row>
    <row r="6" spans="2:7" x14ac:dyDescent="0.2">
      <c r="B6" s="12" t="s">
        <v>36</v>
      </c>
      <c r="C6" s="12" t="s">
        <v>37</v>
      </c>
    </row>
    <row r="7" spans="2:7" x14ac:dyDescent="0.2">
      <c r="B7" s="14" t="s">
        <v>38</v>
      </c>
      <c r="C7" s="14" t="s">
        <v>39</v>
      </c>
    </row>
    <row r="8" spans="2:7" x14ac:dyDescent="0.2">
      <c r="B8" s="14" t="s">
        <v>40</v>
      </c>
      <c r="C8" s="13" t="s">
        <v>25</v>
      </c>
    </row>
    <row r="9" spans="2:7" x14ac:dyDescent="0.2">
      <c r="B9" s="14" t="s">
        <v>41</v>
      </c>
      <c r="C9" s="13" t="s">
        <v>26</v>
      </c>
    </row>
    <row r="10" spans="2:7" x14ac:dyDescent="0.2">
      <c r="B10" s="12" t="s">
        <v>42</v>
      </c>
      <c r="C10" s="12" t="s">
        <v>43</v>
      </c>
    </row>
    <row r="11" spans="2:7" x14ac:dyDescent="0.2">
      <c r="B11" s="12" t="s">
        <v>44</v>
      </c>
      <c r="C11" s="12" t="s">
        <v>45</v>
      </c>
    </row>
    <row r="12" spans="2:7" x14ac:dyDescent="0.2">
      <c r="B12" s="5" t="s">
        <v>7</v>
      </c>
      <c r="C12" s="12" t="s">
        <v>46</v>
      </c>
    </row>
    <row r="13" spans="2:7" x14ac:dyDescent="0.2">
      <c r="B13" s="12" t="s">
        <v>8</v>
      </c>
      <c r="C13" s="109" t="s">
        <v>112</v>
      </c>
    </row>
    <row r="14" spans="2:7" x14ac:dyDescent="0.2">
      <c r="B14" s="7"/>
      <c r="C14" s="7"/>
    </row>
    <row r="15" spans="2:7" x14ac:dyDescent="0.2">
      <c r="B15" s="7"/>
      <c r="C15" s="7"/>
      <c r="F15" s="19"/>
    </row>
    <row r="16" spans="2:7" x14ac:dyDescent="0.2">
      <c r="B16" s="7" t="s">
        <v>48</v>
      </c>
      <c r="C16" s="7"/>
      <c r="F16" s="19"/>
    </row>
    <row r="17" spans="2:6" x14ac:dyDescent="0.2">
      <c r="B17" s="15" t="s">
        <v>50</v>
      </c>
      <c r="C17" s="15" t="s">
        <v>49</v>
      </c>
      <c r="F17" s="19"/>
    </row>
    <row r="18" spans="2:6" x14ac:dyDescent="0.2">
      <c r="B18" s="17" t="s">
        <v>52</v>
      </c>
      <c r="C18" s="16" t="s">
        <v>51</v>
      </c>
    </row>
    <row r="19" spans="2:6" x14ac:dyDescent="0.2">
      <c r="B19" s="17" t="s">
        <v>54</v>
      </c>
      <c r="C19" s="16" t="s">
        <v>53</v>
      </c>
      <c r="F19" s="19"/>
    </row>
    <row r="20" spans="2:6" x14ac:dyDescent="0.2">
      <c r="B20" s="17" t="s">
        <v>56</v>
      </c>
      <c r="C20" s="16" t="s">
        <v>55</v>
      </c>
      <c r="F20" s="19"/>
    </row>
    <row r="21" spans="2:6" x14ac:dyDescent="0.2">
      <c r="B21" s="17" t="s">
        <v>58</v>
      </c>
      <c r="C21" s="16" t="s">
        <v>57</v>
      </c>
      <c r="F21" s="19"/>
    </row>
    <row r="22" spans="2:6" x14ac:dyDescent="0.2">
      <c r="B22" s="17" t="s">
        <v>60</v>
      </c>
      <c r="C22" s="16" t="s">
        <v>59</v>
      </c>
      <c r="F22" s="19"/>
    </row>
    <row r="23" spans="2:6" x14ac:dyDescent="0.2">
      <c r="F23" s="19"/>
    </row>
    <row r="24" spans="2:6" x14ac:dyDescent="0.2">
      <c r="F24" s="19"/>
    </row>
    <row r="25" spans="2:6" ht="17.399999999999999" x14ac:dyDescent="0.2">
      <c r="B25" s="10" t="s">
        <v>14</v>
      </c>
      <c r="C25" s="25" t="s">
        <v>63</v>
      </c>
    </row>
    <row r="26" spans="2:6" ht="17.399999999999999" x14ac:dyDescent="0.2">
      <c r="B26" s="10" t="s">
        <v>10</v>
      </c>
      <c r="C26" s="25" t="s">
        <v>64</v>
      </c>
    </row>
    <row r="27" spans="2:6" ht="17.399999999999999" x14ac:dyDescent="0.2">
      <c r="B27" s="10" t="s">
        <v>11</v>
      </c>
      <c r="C27" s="25" t="s">
        <v>65</v>
      </c>
    </row>
    <row r="28" spans="2:6" ht="17.399999999999999" x14ac:dyDescent="0.2">
      <c r="B28" s="10" t="s">
        <v>12</v>
      </c>
      <c r="C28" s="25" t="s">
        <v>66</v>
      </c>
    </row>
    <row r="29" spans="2:6" ht="17.399999999999999" x14ac:dyDescent="0.2">
      <c r="B29" s="11" t="s">
        <v>13</v>
      </c>
      <c r="C29" s="25" t="s">
        <v>13</v>
      </c>
    </row>
    <row r="32" spans="2:6" ht="17.399999999999999" x14ac:dyDescent="0.2">
      <c r="B32" s="43" t="s">
        <v>76</v>
      </c>
    </row>
    <row r="33" spans="2:2" x14ac:dyDescent="0.2">
      <c r="B33" s="15" t="s">
        <v>75</v>
      </c>
    </row>
    <row r="34" spans="2:2" x14ac:dyDescent="0.2">
      <c r="B34" s="84" t="s">
        <v>138</v>
      </c>
    </row>
    <row r="35" spans="2:2" x14ac:dyDescent="0.2">
      <c r="B35" s="84" t="s">
        <v>140</v>
      </c>
    </row>
  </sheetData>
  <mergeCells count="2">
    <mergeCell ref="B3:B4"/>
    <mergeCell ref="C3:C4"/>
  </mergeCells>
  <phoneticPr fontId="5"/>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64"/>
  <sheetViews>
    <sheetView zoomScale="70" zoomScaleNormal="70" workbookViewId="0">
      <selection activeCell="I59" sqref="I59"/>
    </sheetView>
  </sheetViews>
  <sheetFormatPr defaultRowHeight="13.2" x14ac:dyDescent="0.2"/>
  <cols>
    <col min="1" max="1" width="14.44140625" customWidth="1"/>
    <col min="2" max="6" width="15.6640625" customWidth="1"/>
    <col min="10" max="14" width="9" bestFit="1" customWidth="1"/>
    <col min="15" max="15" width="10.44140625" bestFit="1" customWidth="1"/>
    <col min="28" max="29" width="9" bestFit="1" customWidth="1"/>
    <col min="30" max="31" width="10.44140625" bestFit="1" customWidth="1"/>
    <col min="32" max="32" width="9" bestFit="1" customWidth="1"/>
    <col min="34" max="36" width="9" bestFit="1" customWidth="1"/>
    <col min="37" max="39" width="10.44140625" bestFit="1" customWidth="1"/>
    <col min="40" max="50" width="9" bestFit="1" customWidth="1"/>
    <col min="51" max="51" width="10.44140625" bestFit="1" customWidth="1"/>
    <col min="52" max="54" width="9" bestFit="1" customWidth="1"/>
    <col min="55" max="55" width="10.44140625" bestFit="1" customWidth="1"/>
    <col min="56" max="61" width="9" bestFit="1" customWidth="1"/>
    <col min="62" max="63" width="10.44140625" bestFit="1" customWidth="1"/>
  </cols>
  <sheetData>
    <row r="1" spans="1:63" x14ac:dyDescent="0.2">
      <c r="D1" s="104" t="s">
        <v>104</v>
      </c>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5" t="s">
        <v>105</v>
      </c>
      <c r="AO1" s="105"/>
      <c r="AP1" s="105"/>
      <c r="AQ1" s="105"/>
      <c r="AR1" s="105"/>
      <c r="AS1" s="105"/>
      <c r="AT1" s="105"/>
      <c r="AU1" s="105"/>
      <c r="AV1" s="105"/>
      <c r="AW1" s="105"/>
      <c r="AX1" s="105"/>
      <c r="AY1" s="105"/>
      <c r="AZ1" s="105"/>
      <c r="BA1" s="105"/>
      <c r="BB1" s="105"/>
      <c r="BC1" s="105"/>
      <c r="BD1" s="105"/>
      <c r="BE1" s="105"/>
      <c r="BF1" s="105"/>
      <c r="BG1" s="105"/>
      <c r="BH1" s="105"/>
      <c r="BI1" s="105"/>
      <c r="BJ1" s="105"/>
      <c r="BK1" s="105"/>
    </row>
    <row r="2" spans="1:63" x14ac:dyDescent="0.2">
      <c r="A2" s="7"/>
      <c r="B2" s="7"/>
      <c r="C2" s="7"/>
      <c r="D2" s="89" t="s">
        <v>166</v>
      </c>
      <c r="E2" s="89"/>
      <c r="F2" s="89"/>
      <c r="G2" s="89"/>
      <c r="H2" s="89"/>
      <c r="I2" s="89"/>
      <c r="J2" s="89"/>
      <c r="K2" s="89"/>
      <c r="L2" s="89"/>
      <c r="M2" s="89"/>
      <c r="N2" s="89"/>
      <c r="O2" s="89"/>
      <c r="P2" s="90" t="s">
        <v>87</v>
      </c>
      <c r="Q2" s="90"/>
      <c r="R2" s="90"/>
      <c r="S2" s="90"/>
      <c r="T2" s="90"/>
      <c r="U2" s="90"/>
      <c r="V2" s="90"/>
      <c r="W2" s="90"/>
      <c r="X2" s="90"/>
      <c r="Y2" s="90"/>
      <c r="Z2" s="90"/>
      <c r="AA2" s="90"/>
      <c r="AB2" s="91" t="s">
        <v>164</v>
      </c>
      <c r="AC2" s="91"/>
      <c r="AD2" s="91"/>
      <c r="AE2" s="91"/>
      <c r="AF2" s="91"/>
      <c r="AG2" s="91"/>
      <c r="AH2" s="91"/>
      <c r="AI2" s="91"/>
      <c r="AJ2" s="91"/>
      <c r="AK2" s="91"/>
      <c r="AL2" s="91"/>
      <c r="AM2" s="91"/>
      <c r="AN2" s="99" t="s">
        <v>163</v>
      </c>
      <c r="AO2" s="99"/>
      <c r="AP2" s="99"/>
      <c r="AQ2" s="99"/>
      <c r="AR2" s="99"/>
      <c r="AS2" s="99"/>
      <c r="AT2" s="99"/>
      <c r="AU2" s="99"/>
      <c r="AV2" s="99"/>
      <c r="AW2" s="99"/>
      <c r="AX2" s="99"/>
      <c r="AY2" s="99"/>
      <c r="AZ2" s="100" t="s">
        <v>165</v>
      </c>
      <c r="BA2" s="100"/>
      <c r="BB2" s="100"/>
      <c r="BC2" s="100"/>
      <c r="BD2" s="100"/>
      <c r="BE2" s="100"/>
      <c r="BF2" s="100"/>
      <c r="BG2" s="100"/>
      <c r="BH2" s="100"/>
      <c r="BI2" s="100"/>
      <c r="BJ2" s="100"/>
      <c r="BK2" s="100"/>
    </row>
    <row r="3" spans="1:63" x14ac:dyDescent="0.2">
      <c r="A3" s="7"/>
      <c r="B3" s="7"/>
      <c r="C3" s="7"/>
      <c r="D3" s="92" t="s">
        <v>88</v>
      </c>
      <c r="E3" s="93"/>
      <c r="F3" s="93"/>
      <c r="G3" s="93"/>
      <c r="H3" s="93"/>
      <c r="I3" s="93"/>
      <c r="J3" s="94" t="s">
        <v>106</v>
      </c>
      <c r="K3" s="95"/>
      <c r="L3" s="95"/>
      <c r="M3" s="95"/>
      <c r="N3" s="95"/>
      <c r="O3" s="95"/>
      <c r="P3" s="92" t="s">
        <v>107</v>
      </c>
      <c r="Q3" s="93"/>
      <c r="R3" s="93"/>
      <c r="S3" s="93"/>
      <c r="T3" s="93"/>
      <c r="U3" s="93"/>
      <c r="V3" s="94" t="s">
        <v>89</v>
      </c>
      <c r="W3" s="95"/>
      <c r="X3" s="95"/>
      <c r="Y3" s="95"/>
      <c r="Z3" s="95"/>
      <c r="AA3" s="95"/>
      <c r="AB3" s="92" t="s">
        <v>88</v>
      </c>
      <c r="AC3" s="93"/>
      <c r="AD3" s="93"/>
      <c r="AE3" s="93"/>
      <c r="AF3" s="93"/>
      <c r="AG3" s="93"/>
      <c r="AH3" s="94" t="s">
        <v>89</v>
      </c>
      <c r="AI3" s="95"/>
      <c r="AJ3" s="95"/>
      <c r="AK3" s="95"/>
      <c r="AL3" s="95"/>
      <c r="AM3" s="95"/>
      <c r="AN3" s="101" t="s">
        <v>79</v>
      </c>
      <c r="AO3" s="101"/>
      <c r="AP3" s="101"/>
      <c r="AQ3" s="101"/>
      <c r="AR3" s="101"/>
      <c r="AS3" s="101"/>
      <c r="AT3" s="102" t="s">
        <v>80</v>
      </c>
      <c r="AU3" s="102"/>
      <c r="AV3" s="102"/>
      <c r="AW3" s="102"/>
      <c r="AX3" s="102"/>
      <c r="AY3" s="102"/>
      <c r="AZ3" s="101" t="s">
        <v>79</v>
      </c>
      <c r="BA3" s="101"/>
      <c r="BB3" s="101"/>
      <c r="BC3" s="101"/>
      <c r="BD3" s="101"/>
      <c r="BE3" s="101"/>
      <c r="BF3" s="102" t="s">
        <v>80</v>
      </c>
      <c r="BG3" s="102"/>
      <c r="BH3" s="102"/>
      <c r="BI3" s="102"/>
      <c r="BJ3" s="102"/>
      <c r="BK3" s="102"/>
    </row>
    <row r="4" spans="1:63" x14ac:dyDescent="0.2">
      <c r="A4" s="7" t="s">
        <v>90</v>
      </c>
      <c r="B4" s="7" t="s">
        <v>91</v>
      </c>
      <c r="C4" s="7" t="s">
        <v>62</v>
      </c>
      <c r="D4" s="7" t="s">
        <v>92</v>
      </c>
      <c r="E4" s="7" t="s">
        <v>93</v>
      </c>
      <c r="F4" s="7" t="s">
        <v>94</v>
      </c>
      <c r="G4" s="7" t="s">
        <v>95</v>
      </c>
      <c r="H4" s="7" t="s">
        <v>96</v>
      </c>
      <c r="I4" s="7" t="s">
        <v>97</v>
      </c>
      <c r="J4" s="7" t="s">
        <v>92</v>
      </c>
      <c r="K4" s="7" t="s">
        <v>93</v>
      </c>
      <c r="L4" s="7" t="s">
        <v>94</v>
      </c>
      <c r="M4" s="7" t="s">
        <v>95</v>
      </c>
      <c r="N4" s="7" t="s">
        <v>96</v>
      </c>
      <c r="O4" s="7" t="s">
        <v>97</v>
      </c>
      <c r="P4" s="7" t="s">
        <v>92</v>
      </c>
      <c r="Q4" s="7" t="s">
        <v>93</v>
      </c>
      <c r="R4" s="7" t="s">
        <v>94</v>
      </c>
      <c r="S4" s="7" t="s">
        <v>95</v>
      </c>
      <c r="T4" s="7" t="s">
        <v>96</v>
      </c>
      <c r="U4" s="7" t="s">
        <v>97</v>
      </c>
      <c r="V4" s="7" t="s">
        <v>92</v>
      </c>
      <c r="W4" s="7" t="s">
        <v>93</v>
      </c>
      <c r="X4" s="7" t="s">
        <v>94</v>
      </c>
      <c r="Y4" s="7" t="s">
        <v>95</v>
      </c>
      <c r="Z4" s="7" t="s">
        <v>96</v>
      </c>
      <c r="AA4" s="7" t="s">
        <v>97</v>
      </c>
      <c r="AB4" s="7" t="s">
        <v>92</v>
      </c>
      <c r="AC4" s="7" t="s">
        <v>93</v>
      </c>
      <c r="AD4" s="7" t="s">
        <v>94</v>
      </c>
      <c r="AE4" s="7" t="s">
        <v>95</v>
      </c>
      <c r="AF4" s="7" t="s">
        <v>96</v>
      </c>
      <c r="AG4" s="7" t="s">
        <v>97</v>
      </c>
      <c r="AH4" s="7" t="s">
        <v>92</v>
      </c>
      <c r="AI4" s="7" t="s">
        <v>93</v>
      </c>
      <c r="AJ4" s="7" t="s">
        <v>94</v>
      </c>
      <c r="AK4" s="7" t="s">
        <v>95</v>
      </c>
      <c r="AL4" s="7" t="s">
        <v>96</v>
      </c>
      <c r="AM4" s="7" t="s">
        <v>97</v>
      </c>
      <c r="AN4" s="103" t="s">
        <v>86</v>
      </c>
      <c r="AO4" s="103" t="s">
        <v>81</v>
      </c>
      <c r="AP4" s="103" t="s">
        <v>82</v>
      </c>
      <c r="AQ4" s="103" t="s">
        <v>83</v>
      </c>
      <c r="AR4" s="103" t="s">
        <v>84</v>
      </c>
      <c r="AS4" s="103" t="s">
        <v>85</v>
      </c>
      <c r="AT4" s="103" t="s">
        <v>86</v>
      </c>
      <c r="AU4" s="103" t="s">
        <v>81</v>
      </c>
      <c r="AV4" s="103" t="s">
        <v>82</v>
      </c>
      <c r="AW4" s="103" t="s">
        <v>83</v>
      </c>
      <c r="AX4" s="103" t="s">
        <v>84</v>
      </c>
      <c r="AY4" s="103" t="s">
        <v>85</v>
      </c>
      <c r="AZ4" s="103" t="s">
        <v>86</v>
      </c>
      <c r="BA4" s="103" t="s">
        <v>81</v>
      </c>
      <c r="BB4" s="103" t="s">
        <v>82</v>
      </c>
      <c r="BC4" s="103" t="s">
        <v>83</v>
      </c>
      <c r="BD4" s="103" t="s">
        <v>84</v>
      </c>
      <c r="BE4" s="103" t="s">
        <v>85</v>
      </c>
      <c r="BF4" s="103" t="s">
        <v>86</v>
      </c>
      <c r="BG4" s="103" t="s">
        <v>81</v>
      </c>
      <c r="BH4" s="103" t="s">
        <v>82</v>
      </c>
      <c r="BI4" s="103" t="s">
        <v>83</v>
      </c>
      <c r="BJ4" s="103" t="s">
        <v>84</v>
      </c>
      <c r="BK4" s="103" t="s">
        <v>85</v>
      </c>
    </row>
    <row r="5" spans="1:63" x14ac:dyDescent="0.2">
      <c r="A5" s="96" t="s">
        <v>98</v>
      </c>
      <c r="B5" s="7" t="s">
        <v>22</v>
      </c>
      <c r="C5" s="32" t="str">
        <f>B5&amp;"_"&amp;A5</f>
        <v>①_ABC</v>
      </c>
      <c r="D5" s="128">
        <v>13500</v>
      </c>
      <c r="E5" s="128">
        <v>0</v>
      </c>
      <c r="F5" s="128">
        <v>615.38461538461536</v>
      </c>
      <c r="G5" s="128">
        <v>1107.1428571428571</v>
      </c>
      <c r="H5" s="128">
        <v>0</v>
      </c>
      <c r="I5" s="128" t="s">
        <v>23</v>
      </c>
      <c r="J5" s="128">
        <v>218.41254676871668</v>
      </c>
      <c r="K5" s="128">
        <v>570.23048964051827</v>
      </c>
      <c r="L5" s="128">
        <v>1081.1824881703794</v>
      </c>
      <c r="M5" s="128">
        <v>2049.9703084330336</v>
      </c>
      <c r="N5" s="128">
        <v>3886.835304342067</v>
      </c>
      <c r="O5" s="128">
        <v>7369.6134138780762</v>
      </c>
      <c r="P5" s="97" t="s">
        <v>23</v>
      </c>
      <c r="Q5" s="97">
        <v>0</v>
      </c>
      <c r="R5" s="97">
        <v>1.4666666666666663</v>
      </c>
      <c r="S5" s="97">
        <v>0.33333333333333331</v>
      </c>
      <c r="T5" s="97">
        <v>2.6666666666666665</v>
      </c>
      <c r="U5" s="97" t="s">
        <v>23</v>
      </c>
      <c r="V5" s="97">
        <v>0.20318058322527849</v>
      </c>
      <c r="W5" s="97">
        <v>0.38993284258240724</v>
      </c>
      <c r="X5" s="97">
        <v>0.60218263049669796</v>
      </c>
      <c r="Y5" s="97">
        <v>0.92996506288204506</v>
      </c>
      <c r="Z5" s="97">
        <v>1.4361673259619991</v>
      </c>
      <c r="AA5" s="97">
        <v>2.2179076080221005</v>
      </c>
      <c r="AB5" s="128" t="s">
        <v>23</v>
      </c>
      <c r="AC5" s="128">
        <v>0</v>
      </c>
      <c r="AD5" s="128">
        <v>22492.733333333337</v>
      </c>
      <c r="AE5" s="128">
        <v>527.77777777777771</v>
      </c>
      <c r="AF5" s="128">
        <v>4144.4444444444443</v>
      </c>
      <c r="AG5" s="128" t="s">
        <v>23</v>
      </c>
      <c r="AH5" s="128">
        <v>387.58039954874499</v>
      </c>
      <c r="AI5" s="128">
        <v>1521.6686085288402</v>
      </c>
      <c r="AJ5" s="128">
        <v>3786.9734896371992</v>
      </c>
      <c r="AK5" s="128">
        <v>9424.633018538847</v>
      </c>
      <c r="AL5" s="128">
        <v>23455.064519778876</v>
      </c>
      <c r="AM5" s="128">
        <v>58372.570109077853</v>
      </c>
      <c r="AN5" s="128">
        <v>0</v>
      </c>
      <c r="AO5" s="128">
        <v>10</v>
      </c>
      <c r="AP5" s="128">
        <v>191.40625</v>
      </c>
      <c r="AQ5" s="128">
        <v>472.5</v>
      </c>
      <c r="AR5" s="128">
        <v>4035.7142857142853</v>
      </c>
      <c r="AS5" s="128">
        <v>0</v>
      </c>
      <c r="AT5" s="128">
        <v>63.49448148898346</v>
      </c>
      <c r="AU5" s="128">
        <v>193.35621604001616</v>
      </c>
      <c r="AV5" s="128">
        <v>406.23085790703078</v>
      </c>
      <c r="AW5" s="128">
        <v>853.46886330113932</v>
      </c>
      <c r="AX5" s="128">
        <v>1793.0915055971504</v>
      </c>
      <c r="AY5" s="128">
        <v>3767.1873992082619</v>
      </c>
      <c r="AZ5" s="128">
        <v>0</v>
      </c>
      <c r="BA5" s="128">
        <v>0</v>
      </c>
      <c r="BB5" s="128">
        <v>177.34375</v>
      </c>
      <c r="BC5" s="128">
        <v>592.5</v>
      </c>
      <c r="BD5" s="128">
        <v>625</v>
      </c>
      <c r="BE5" s="128">
        <v>0</v>
      </c>
      <c r="BF5" s="128">
        <v>147.66606489438388</v>
      </c>
      <c r="BG5" s="128">
        <v>228.04752318638518</v>
      </c>
      <c r="BH5" s="128">
        <v>304.68784687829736</v>
      </c>
      <c r="BI5" s="128">
        <v>407.08481608659338</v>
      </c>
      <c r="BJ5" s="128">
        <v>543.89451100899726</v>
      </c>
      <c r="BK5" s="128">
        <v>726.68207561637564</v>
      </c>
    </row>
    <row r="6" spans="1:63" x14ac:dyDescent="0.2">
      <c r="A6" s="96" t="s">
        <v>98</v>
      </c>
      <c r="B6" s="7" t="s">
        <v>27</v>
      </c>
      <c r="C6" s="32" t="str">
        <f t="shared" ref="C6:C49" si="0">B6&amp;"_"&amp;A6</f>
        <v>②_ABC</v>
      </c>
      <c r="D6" s="128" t="s">
        <v>23</v>
      </c>
      <c r="E6" s="128">
        <v>3228.9473684210525</v>
      </c>
      <c r="F6" s="128">
        <v>1715.625</v>
      </c>
      <c r="G6" s="128">
        <v>15964.285714285714</v>
      </c>
      <c r="H6" s="128">
        <v>96500</v>
      </c>
      <c r="I6" s="128" t="s">
        <v>23</v>
      </c>
      <c r="J6" s="128">
        <v>1708.2455723115213</v>
      </c>
      <c r="K6" s="128">
        <v>4459.8798170553</v>
      </c>
      <c r="L6" s="128">
        <v>8456.1314155343243</v>
      </c>
      <c r="M6" s="128">
        <v>16033.203012183298</v>
      </c>
      <c r="N6" s="128">
        <v>30399.669328417189</v>
      </c>
      <c r="O6" s="128">
        <v>57639.131405925087</v>
      </c>
      <c r="P6" s="97" t="s">
        <v>23</v>
      </c>
      <c r="Q6" s="97">
        <v>1.2666666666666666</v>
      </c>
      <c r="R6" s="97">
        <v>0</v>
      </c>
      <c r="S6" s="97">
        <v>2.4444444444444442</v>
      </c>
      <c r="T6" s="97" t="s">
        <v>23</v>
      </c>
      <c r="U6" s="97" t="s">
        <v>23</v>
      </c>
      <c r="V6" s="97">
        <v>0.33829178084564754</v>
      </c>
      <c r="W6" s="97">
        <v>0.64923071699794443</v>
      </c>
      <c r="X6" s="97">
        <v>1.0026225500060464</v>
      </c>
      <c r="Y6" s="97">
        <v>1.5483740239970973</v>
      </c>
      <c r="Z6" s="97">
        <v>2.3911910999553156</v>
      </c>
      <c r="AA6" s="97">
        <v>3.6927737018896352</v>
      </c>
      <c r="AB6" s="128" t="s">
        <v>23</v>
      </c>
      <c r="AC6" s="128">
        <v>27444.444444444445</v>
      </c>
      <c r="AD6" s="128">
        <v>0</v>
      </c>
      <c r="AE6" s="128">
        <v>12262.26851851852</v>
      </c>
      <c r="AF6" s="128" t="s">
        <v>23</v>
      </c>
      <c r="AG6" s="128" t="s">
        <v>23</v>
      </c>
      <c r="AH6" s="128">
        <v>1533.1281726791935</v>
      </c>
      <c r="AI6" s="128">
        <v>6019.1718052133001</v>
      </c>
      <c r="AJ6" s="128">
        <v>14979.900306908665</v>
      </c>
      <c r="AK6" s="128">
        <v>37280.446623997093</v>
      </c>
      <c r="AL6" s="128">
        <v>92779.769692039394</v>
      </c>
      <c r="AM6" s="128">
        <v>230900.81915936351</v>
      </c>
      <c r="AN6" s="128">
        <v>0</v>
      </c>
      <c r="AO6" s="128">
        <v>0</v>
      </c>
      <c r="AP6" s="128">
        <v>1153.8461538461538</v>
      </c>
      <c r="AQ6" s="128">
        <v>1322.5806451612902</v>
      </c>
      <c r="AR6" s="128">
        <v>600</v>
      </c>
      <c r="AS6" s="128" t="s">
        <v>23</v>
      </c>
      <c r="AT6" s="128">
        <v>84.654212017437388</v>
      </c>
      <c r="AU6" s="128">
        <v>257.79276755541252</v>
      </c>
      <c r="AV6" s="128">
        <v>541.60853615686153</v>
      </c>
      <c r="AW6" s="128">
        <v>1137.8899773630178</v>
      </c>
      <c r="AX6" s="128">
        <v>2390.6447445802651</v>
      </c>
      <c r="AY6" s="128">
        <v>5022.6141441493082</v>
      </c>
      <c r="AZ6" s="128">
        <v>0</v>
      </c>
      <c r="BA6" s="128">
        <v>250</v>
      </c>
      <c r="BB6" s="128">
        <v>769.23076923076917</v>
      </c>
      <c r="BC6" s="128">
        <v>2096.7741935483873</v>
      </c>
      <c r="BD6" s="128">
        <v>2000</v>
      </c>
      <c r="BE6" s="128" t="s">
        <v>23</v>
      </c>
      <c r="BF6" s="128">
        <v>572.6493841996321</v>
      </c>
      <c r="BG6" s="128">
        <v>884.36888877846388</v>
      </c>
      <c r="BH6" s="128">
        <v>1181.5802636358105</v>
      </c>
      <c r="BI6" s="128">
        <v>1578.6759768789252</v>
      </c>
      <c r="BJ6" s="128">
        <v>2109.2243300559976</v>
      </c>
      <c r="BK6" s="128">
        <v>2818.0749816029984</v>
      </c>
    </row>
    <row r="7" spans="1:63" x14ac:dyDescent="0.2">
      <c r="A7" s="96" t="s">
        <v>98</v>
      </c>
      <c r="B7" s="7" t="s">
        <v>28</v>
      </c>
      <c r="C7" s="32" t="str">
        <f t="shared" si="0"/>
        <v>③_ABC</v>
      </c>
      <c r="D7" s="128" t="s">
        <v>23</v>
      </c>
      <c r="E7" s="128">
        <v>833.33333333333326</v>
      </c>
      <c r="F7" s="128">
        <v>11600</v>
      </c>
      <c r="G7" s="128">
        <v>5000</v>
      </c>
      <c r="H7" s="128" t="s">
        <v>23</v>
      </c>
      <c r="I7" s="128" t="s">
        <v>23</v>
      </c>
      <c r="J7" s="128">
        <v>1372.8010895533614</v>
      </c>
      <c r="K7" s="128">
        <v>3584.1028780457077</v>
      </c>
      <c r="L7" s="128">
        <v>6795.6192065194155</v>
      </c>
      <c r="M7" s="128">
        <v>12884.797666632894</v>
      </c>
      <c r="N7" s="128">
        <v>24430.152111936808</v>
      </c>
      <c r="O7" s="128">
        <v>46320.660025415506</v>
      </c>
      <c r="P7" s="97" t="s">
        <v>23</v>
      </c>
      <c r="Q7" s="97">
        <v>0</v>
      </c>
      <c r="R7" s="97">
        <v>0</v>
      </c>
      <c r="S7" s="97">
        <v>0</v>
      </c>
      <c r="T7" s="97" t="s">
        <v>23</v>
      </c>
      <c r="U7" s="97" t="s">
        <v>23</v>
      </c>
      <c r="V7" s="97">
        <v>0.33829178084564754</v>
      </c>
      <c r="W7" s="97">
        <v>0.64923071699794443</v>
      </c>
      <c r="X7" s="97">
        <v>1.0026225500060464</v>
      </c>
      <c r="Y7" s="97">
        <v>1.5483740239970973</v>
      </c>
      <c r="Z7" s="97">
        <v>2.3911910999553156</v>
      </c>
      <c r="AA7" s="97">
        <v>3.6927737018896352</v>
      </c>
      <c r="AB7" s="128" t="s">
        <v>23</v>
      </c>
      <c r="AC7" s="128">
        <v>0</v>
      </c>
      <c r="AD7" s="128">
        <v>0</v>
      </c>
      <c r="AE7" s="128">
        <v>0</v>
      </c>
      <c r="AF7" s="128" t="s">
        <v>23</v>
      </c>
      <c r="AG7" s="128" t="s">
        <v>23</v>
      </c>
      <c r="AH7" s="128">
        <v>1533.1281726791935</v>
      </c>
      <c r="AI7" s="128">
        <v>6019.1718052133001</v>
      </c>
      <c r="AJ7" s="128">
        <v>14979.900306908665</v>
      </c>
      <c r="AK7" s="128">
        <v>37280.446623997093</v>
      </c>
      <c r="AL7" s="128">
        <v>92779.769692039394</v>
      </c>
      <c r="AM7" s="128">
        <v>230900.81915936351</v>
      </c>
      <c r="AN7" s="128">
        <v>0</v>
      </c>
      <c r="AO7" s="128">
        <v>0</v>
      </c>
      <c r="AP7" s="128">
        <v>0</v>
      </c>
      <c r="AQ7" s="128">
        <v>500</v>
      </c>
      <c r="AR7" s="128">
        <v>30000</v>
      </c>
      <c r="AS7" s="128" t="s">
        <v>23</v>
      </c>
      <c r="AT7" s="128">
        <v>203.07657636077175</v>
      </c>
      <c r="AU7" s="128">
        <v>618.41781286603691</v>
      </c>
      <c r="AV7" s="128">
        <v>1299.2620760305338</v>
      </c>
      <c r="AW7" s="128">
        <v>2729.6787173509947</v>
      </c>
      <c r="AX7" s="128">
        <v>5734.9060189022839</v>
      </c>
      <c r="AY7" s="128">
        <v>12048.724575747403</v>
      </c>
      <c r="AZ7" s="128">
        <v>0</v>
      </c>
      <c r="BA7" s="128">
        <v>0</v>
      </c>
      <c r="BB7" s="128">
        <v>0</v>
      </c>
      <c r="BC7" s="128">
        <v>3333.333333333333</v>
      </c>
      <c r="BD7" s="128">
        <v>30000</v>
      </c>
      <c r="BE7" s="128" t="s">
        <v>23</v>
      </c>
      <c r="BF7" s="128">
        <v>1894.4493952801586</v>
      </c>
      <c r="BG7" s="128">
        <v>2925.6856861770166</v>
      </c>
      <c r="BH7" s="128">
        <v>3908.9259111810798</v>
      </c>
      <c r="BI7" s="128">
        <v>5222.605371210866</v>
      </c>
      <c r="BJ7" s="128">
        <v>6977.7753488193648</v>
      </c>
      <c r="BK7" s="128">
        <v>9322.8083222574678</v>
      </c>
    </row>
    <row r="8" spans="1:63" x14ac:dyDescent="0.2">
      <c r="A8" s="96" t="s">
        <v>98</v>
      </c>
      <c r="B8" s="7" t="s">
        <v>29</v>
      </c>
      <c r="C8" s="32" t="str">
        <f t="shared" si="0"/>
        <v>④_ABC</v>
      </c>
      <c r="D8" s="128" t="s">
        <v>23</v>
      </c>
      <c r="E8" s="128" t="s">
        <v>23</v>
      </c>
      <c r="F8" s="128">
        <v>18520</v>
      </c>
      <c r="G8" s="128">
        <v>0</v>
      </c>
      <c r="H8" s="128" t="s">
        <v>23</v>
      </c>
      <c r="I8" s="128" t="s">
        <v>23</v>
      </c>
      <c r="J8" s="128">
        <v>780.71882951875523</v>
      </c>
      <c r="K8" s="128">
        <v>2038.2971904058068</v>
      </c>
      <c r="L8" s="128">
        <v>3864.7025509683535</v>
      </c>
      <c r="M8" s="128">
        <v>7327.6487245158241</v>
      </c>
      <c r="N8" s="128">
        <v>13893.54940561844</v>
      </c>
      <c r="O8" s="128">
        <v>26342.790483466397</v>
      </c>
      <c r="P8" s="97" t="s">
        <v>23</v>
      </c>
      <c r="Q8" s="97" t="s">
        <v>23</v>
      </c>
      <c r="R8" s="97" t="s">
        <v>23</v>
      </c>
      <c r="S8" s="97">
        <v>0.83333333333333326</v>
      </c>
      <c r="T8" s="97" t="s">
        <v>23</v>
      </c>
      <c r="U8" s="97" t="s">
        <v>23</v>
      </c>
      <c r="V8" s="97">
        <v>0.18206829422494972</v>
      </c>
      <c r="W8" s="97">
        <v>0.3494153151069016</v>
      </c>
      <c r="X8" s="97">
        <v>0.53961044213001574</v>
      </c>
      <c r="Y8" s="97">
        <v>0.83333333333333326</v>
      </c>
      <c r="Z8" s="97">
        <v>1.2869366309948496</v>
      </c>
      <c r="AA8" s="97">
        <v>1.9874470706356484</v>
      </c>
      <c r="AB8" s="128" t="s">
        <v>23</v>
      </c>
      <c r="AC8" s="128" t="s">
        <v>23</v>
      </c>
      <c r="AD8" s="128" t="s">
        <v>23</v>
      </c>
      <c r="AE8" s="128">
        <v>64583.333333333321</v>
      </c>
      <c r="AF8" s="128" t="s">
        <v>23</v>
      </c>
      <c r="AG8" s="128" t="s">
        <v>23</v>
      </c>
      <c r="AH8" s="128">
        <v>2655.9372750413827</v>
      </c>
      <c r="AI8" s="128">
        <v>10427.40134010264</v>
      </c>
      <c r="AJ8" s="128">
        <v>25950.651948425002</v>
      </c>
      <c r="AK8" s="128">
        <v>64583.333333333321</v>
      </c>
      <c r="AL8" s="128">
        <v>160728.4068521288</v>
      </c>
      <c r="AM8" s="128">
        <v>400004.45062023343</v>
      </c>
      <c r="AN8" s="128" t="s">
        <v>23</v>
      </c>
      <c r="AO8" s="128">
        <v>0</v>
      </c>
      <c r="AP8" s="128" t="s">
        <v>23</v>
      </c>
      <c r="AQ8" s="128">
        <v>0</v>
      </c>
      <c r="AR8" s="128" t="s">
        <v>23</v>
      </c>
      <c r="AS8" s="128" t="s">
        <v>23</v>
      </c>
      <c r="AT8" s="128">
        <v>203.07657636077175</v>
      </c>
      <c r="AU8" s="128">
        <v>618.41781286603691</v>
      </c>
      <c r="AV8" s="128">
        <v>1299.2620760305338</v>
      </c>
      <c r="AW8" s="128">
        <v>2729.6787173509947</v>
      </c>
      <c r="AX8" s="128">
        <v>5734.9060189022839</v>
      </c>
      <c r="AY8" s="128">
        <v>12048.724575747403</v>
      </c>
      <c r="AZ8" s="128" t="s">
        <v>23</v>
      </c>
      <c r="BA8" s="128">
        <v>200000</v>
      </c>
      <c r="BB8" s="128" t="s">
        <v>23</v>
      </c>
      <c r="BC8" s="128">
        <v>0</v>
      </c>
      <c r="BD8" s="128" t="s">
        <v>23</v>
      </c>
      <c r="BE8" s="128" t="s">
        <v>23</v>
      </c>
      <c r="BF8" s="128">
        <v>44585.515598565333</v>
      </c>
      <c r="BG8" s="128">
        <v>68855.470683213614</v>
      </c>
      <c r="BH8" s="128">
        <v>91995.847247652055</v>
      </c>
      <c r="BI8" s="128">
        <v>122913.04999933134</v>
      </c>
      <c r="BJ8" s="128">
        <v>164220.65030249208</v>
      </c>
      <c r="BK8" s="128">
        <v>219410.56694891304</v>
      </c>
    </row>
    <row r="9" spans="1:63" x14ac:dyDescent="0.2">
      <c r="A9" s="96" t="s">
        <v>98</v>
      </c>
      <c r="B9" s="7" t="s">
        <v>30</v>
      </c>
      <c r="C9" s="32" t="str">
        <f t="shared" si="0"/>
        <v>⑤_ABC</v>
      </c>
      <c r="D9" s="128" t="s">
        <v>23</v>
      </c>
      <c r="E9" s="128" t="s">
        <v>23</v>
      </c>
      <c r="F9" s="128">
        <v>160000</v>
      </c>
      <c r="G9" s="128" t="s">
        <v>23</v>
      </c>
      <c r="H9" s="128">
        <v>140000</v>
      </c>
      <c r="I9" s="128" t="s">
        <v>23</v>
      </c>
      <c r="J9" s="128">
        <v>13189.116216405106</v>
      </c>
      <c r="K9" s="128">
        <v>34434.084988580864</v>
      </c>
      <c r="L9" s="128">
        <v>65288.563768826571</v>
      </c>
      <c r="M9" s="128">
        <v>123790.03421783121</v>
      </c>
      <c r="N9" s="128">
        <v>234711.43623117343</v>
      </c>
      <c r="O9" s="128">
        <v>445023.37078896118</v>
      </c>
      <c r="P9" s="97" t="s">
        <v>23</v>
      </c>
      <c r="Q9" s="97" t="s">
        <v>23</v>
      </c>
      <c r="R9" s="97">
        <v>0</v>
      </c>
      <c r="S9" s="97" t="s">
        <v>23</v>
      </c>
      <c r="T9" s="97" t="s">
        <v>23</v>
      </c>
      <c r="U9" s="97" t="s">
        <v>23</v>
      </c>
      <c r="V9" s="97">
        <v>0.18206829422494972</v>
      </c>
      <c r="W9" s="97">
        <v>0.3494153151069016</v>
      </c>
      <c r="X9" s="97">
        <v>0.53961044213001574</v>
      </c>
      <c r="Y9" s="97">
        <v>0.83333333333333326</v>
      </c>
      <c r="Z9" s="97">
        <v>1.2869366309948496</v>
      </c>
      <c r="AA9" s="97">
        <v>1.9874470706356484</v>
      </c>
      <c r="AB9" s="128" t="s">
        <v>23</v>
      </c>
      <c r="AC9" s="128" t="s">
        <v>23</v>
      </c>
      <c r="AD9" s="128">
        <v>0</v>
      </c>
      <c r="AE9" s="128" t="s">
        <v>23</v>
      </c>
      <c r="AF9" s="128" t="s">
        <v>23</v>
      </c>
      <c r="AG9" s="128" t="s">
        <v>23</v>
      </c>
      <c r="AH9" s="128">
        <v>2655.9372750413827</v>
      </c>
      <c r="AI9" s="128">
        <v>10427.40134010264</v>
      </c>
      <c r="AJ9" s="128">
        <v>25950.651948425002</v>
      </c>
      <c r="AK9" s="128">
        <v>64583.333333333321</v>
      </c>
      <c r="AL9" s="128">
        <v>160728.4068521288</v>
      </c>
      <c r="AM9" s="128">
        <v>400004.45062023343</v>
      </c>
      <c r="AN9" s="128" t="s">
        <v>23</v>
      </c>
      <c r="AO9" s="128" t="s">
        <v>23</v>
      </c>
      <c r="AP9" s="128" t="s">
        <v>23</v>
      </c>
      <c r="AQ9" s="128" t="s">
        <v>23</v>
      </c>
      <c r="AR9" s="128" t="s">
        <v>23</v>
      </c>
      <c r="AS9" s="128" t="s">
        <v>23</v>
      </c>
      <c r="AT9" s="128">
        <v>203.07657636077175</v>
      </c>
      <c r="AU9" s="128">
        <v>618.41781286603691</v>
      </c>
      <c r="AV9" s="128">
        <v>1299.2620760305338</v>
      </c>
      <c r="AW9" s="128">
        <v>2729.6787173509947</v>
      </c>
      <c r="AX9" s="128">
        <v>5734.9060189022839</v>
      </c>
      <c r="AY9" s="128">
        <v>12048.724575747403</v>
      </c>
      <c r="AZ9" s="128" t="s">
        <v>23</v>
      </c>
      <c r="BA9" s="128" t="s">
        <v>23</v>
      </c>
      <c r="BB9" s="128" t="s">
        <v>23</v>
      </c>
      <c r="BC9" s="128" t="s">
        <v>23</v>
      </c>
      <c r="BD9" s="128" t="s">
        <v>23</v>
      </c>
      <c r="BE9" s="128" t="s">
        <v>23</v>
      </c>
      <c r="BF9" s="128">
        <v>44585.515598565333</v>
      </c>
      <c r="BG9" s="128">
        <v>68855.470683213614</v>
      </c>
      <c r="BH9" s="128">
        <v>91995.847247652055</v>
      </c>
      <c r="BI9" s="128">
        <v>122913.04999933134</v>
      </c>
      <c r="BJ9" s="128">
        <v>164220.65030249208</v>
      </c>
      <c r="BK9" s="128">
        <v>219410.56694891304</v>
      </c>
    </row>
    <row r="10" spans="1:63" x14ac:dyDescent="0.2">
      <c r="A10" s="98" t="s">
        <v>99</v>
      </c>
      <c r="B10" s="7" t="s">
        <v>22</v>
      </c>
      <c r="C10" s="32" t="str">
        <f t="shared" si="0"/>
        <v>①_D</v>
      </c>
      <c r="D10" s="128">
        <v>0</v>
      </c>
      <c r="E10" s="128">
        <v>1369.0217391304348</v>
      </c>
      <c r="F10" s="128">
        <v>997.27272727272737</v>
      </c>
      <c r="G10" s="128">
        <v>2848.2037533512062</v>
      </c>
      <c r="H10" s="128">
        <v>1320</v>
      </c>
      <c r="I10" s="128" t="s">
        <v>23</v>
      </c>
      <c r="J10" s="128">
        <v>265.32707390137153</v>
      </c>
      <c r="K10" s="128">
        <v>692.71472497355387</v>
      </c>
      <c r="L10" s="128">
        <v>1313.4180713685037</v>
      </c>
      <c r="M10" s="128">
        <v>2490.2993512419116</v>
      </c>
      <c r="N10" s="128">
        <v>4721.7188448870675</v>
      </c>
      <c r="O10" s="128">
        <v>8952.5899121498351</v>
      </c>
      <c r="P10" s="97">
        <v>1.6666666666666665</v>
      </c>
      <c r="Q10" s="97">
        <v>0.84313725490196068</v>
      </c>
      <c r="R10" s="97">
        <v>1.3154761904761902</v>
      </c>
      <c r="S10" s="97">
        <v>1.5538720538720532</v>
      </c>
      <c r="T10" s="97">
        <v>1.1449275362318843</v>
      </c>
      <c r="U10" s="97" t="s">
        <v>23</v>
      </c>
      <c r="V10" s="97">
        <v>0.33916302753070343</v>
      </c>
      <c r="W10" s="97">
        <v>0.65090276504063405</v>
      </c>
      <c r="X10" s="97">
        <v>1.0052047338559511</v>
      </c>
      <c r="Y10" s="97">
        <v>1.5523617523783839</v>
      </c>
      <c r="Z10" s="97">
        <v>2.3973494444293184</v>
      </c>
      <c r="AA10" s="97">
        <v>3.7022841807974896</v>
      </c>
      <c r="AB10" s="128">
        <v>6455</v>
      </c>
      <c r="AC10" s="128">
        <v>1588.3540305010893</v>
      </c>
      <c r="AD10" s="128">
        <v>2110.6681547619046</v>
      </c>
      <c r="AE10" s="128">
        <v>5512.549242424242</v>
      </c>
      <c r="AF10" s="128">
        <v>5685.0917874396137</v>
      </c>
      <c r="AG10" s="128" t="s">
        <v>23</v>
      </c>
      <c r="AH10" s="128">
        <v>205.30670024439982</v>
      </c>
      <c r="AI10" s="128">
        <v>806.04891590564739</v>
      </c>
      <c r="AJ10" s="128">
        <v>2006.0122544268395</v>
      </c>
      <c r="AK10" s="128">
        <v>4992.358510139974</v>
      </c>
      <c r="AL10" s="128">
        <v>12424.472202882045</v>
      </c>
      <c r="AM10" s="128">
        <v>30920.758035836705</v>
      </c>
      <c r="AN10" s="128">
        <v>0</v>
      </c>
      <c r="AO10" s="128">
        <v>20</v>
      </c>
      <c r="AP10" s="128">
        <v>48.231511254019289</v>
      </c>
      <c r="AQ10" s="128">
        <v>812.44813278008291</v>
      </c>
      <c r="AR10" s="128">
        <v>1025.1046025104602</v>
      </c>
      <c r="AS10" s="128">
        <v>2111.1111111111113</v>
      </c>
      <c r="AT10" s="128">
        <v>43.278745600699018</v>
      </c>
      <c r="AU10" s="128">
        <v>131.79435894380171</v>
      </c>
      <c r="AV10" s="128">
        <v>276.89275575173411</v>
      </c>
      <c r="AW10" s="128">
        <v>581.73656901720665</v>
      </c>
      <c r="AX10" s="128">
        <v>1222.1967845028839</v>
      </c>
      <c r="AY10" s="128">
        <v>2567.768745521314</v>
      </c>
      <c r="AZ10" s="128">
        <v>0</v>
      </c>
      <c r="BA10" s="128">
        <v>30</v>
      </c>
      <c r="BB10" s="128">
        <v>348.87459807073952</v>
      </c>
      <c r="BC10" s="128">
        <v>726.8326417704011</v>
      </c>
      <c r="BD10" s="128">
        <v>1220.2928870292887</v>
      </c>
      <c r="BE10" s="128">
        <v>1111.1111111111111</v>
      </c>
      <c r="BF10" s="128">
        <v>254.72659662369341</v>
      </c>
      <c r="BG10" s="128">
        <v>393.38604635586796</v>
      </c>
      <c r="BH10" s="128">
        <v>525.59197215298377</v>
      </c>
      <c r="BI10" s="128">
        <v>702.22857101993452</v>
      </c>
      <c r="BJ10" s="128">
        <v>938.22773574092184</v>
      </c>
      <c r="BK10" s="128">
        <v>1253.5395460127875</v>
      </c>
    </row>
    <row r="11" spans="1:63" x14ac:dyDescent="0.2">
      <c r="A11" s="98" t="s">
        <v>99</v>
      </c>
      <c r="B11" s="7" t="s">
        <v>27</v>
      </c>
      <c r="C11" s="32" t="str">
        <f t="shared" si="0"/>
        <v>②_D</v>
      </c>
      <c r="D11" s="128">
        <v>0</v>
      </c>
      <c r="E11" s="128">
        <v>452.29007633587787</v>
      </c>
      <c r="F11" s="128">
        <v>992.11382113821151</v>
      </c>
      <c r="G11" s="128">
        <v>3714.5433255269318</v>
      </c>
      <c r="H11" s="128">
        <v>509.09090909090907</v>
      </c>
      <c r="I11" s="128" t="s">
        <v>23</v>
      </c>
      <c r="J11" s="128">
        <v>309.61480007362627</v>
      </c>
      <c r="K11" s="128">
        <v>808.3409202351861</v>
      </c>
      <c r="L11" s="128">
        <v>1532.6505041510015</v>
      </c>
      <c r="M11" s="128">
        <v>2905.9738398383624</v>
      </c>
      <c r="N11" s="128">
        <v>5509.8562489970836</v>
      </c>
      <c r="O11" s="128">
        <v>10446.93364696661</v>
      </c>
      <c r="P11" s="97" t="s">
        <v>23</v>
      </c>
      <c r="Q11" s="97">
        <v>0.54385964912280704</v>
      </c>
      <c r="R11" s="97">
        <v>0.46296296296296291</v>
      </c>
      <c r="S11" s="97">
        <v>0.64087301587301626</v>
      </c>
      <c r="T11" s="97">
        <v>1.0555555555555554</v>
      </c>
      <c r="U11" s="97" t="s">
        <v>23</v>
      </c>
      <c r="V11" s="97">
        <v>0.15251245745619013</v>
      </c>
      <c r="W11" s="97">
        <v>0.29269340170750047</v>
      </c>
      <c r="X11" s="97">
        <v>0.45201343236944735</v>
      </c>
      <c r="Y11" s="97">
        <v>0.69805517258154659</v>
      </c>
      <c r="Z11" s="97">
        <v>1.0780233264607486</v>
      </c>
      <c r="AA11" s="97">
        <v>1.6648172494671083</v>
      </c>
      <c r="AB11" s="128" t="s">
        <v>23</v>
      </c>
      <c r="AC11" s="128">
        <v>6765.0884502923964</v>
      </c>
      <c r="AD11" s="128">
        <v>6934.4182098765432</v>
      </c>
      <c r="AE11" s="128">
        <v>11374.98991402116</v>
      </c>
      <c r="AF11" s="128">
        <v>8770.9861111111095</v>
      </c>
      <c r="AG11" s="128" t="s">
        <v>23</v>
      </c>
      <c r="AH11" s="128">
        <v>491.37736443492565</v>
      </c>
      <c r="AI11" s="128">
        <v>1929.18298054498</v>
      </c>
      <c r="AJ11" s="128">
        <v>4801.1536566075192</v>
      </c>
      <c r="AK11" s="128">
        <v>11948.621083026572</v>
      </c>
      <c r="AL11" s="128">
        <v>29736.508347168292</v>
      </c>
      <c r="AM11" s="128">
        <v>74005.186250096245</v>
      </c>
      <c r="AN11" s="128">
        <v>0</v>
      </c>
      <c r="AO11" s="128">
        <v>0</v>
      </c>
      <c r="AP11" s="128">
        <v>57.142857142857146</v>
      </c>
      <c r="AQ11" s="128">
        <v>2052.9644268774705</v>
      </c>
      <c r="AR11" s="128">
        <v>3613.7724550898201</v>
      </c>
      <c r="AS11" s="128">
        <v>0</v>
      </c>
      <c r="AT11" s="128">
        <v>125.56094864896332</v>
      </c>
      <c r="AU11" s="128">
        <v>382.36377939979951</v>
      </c>
      <c r="AV11" s="128">
        <v>803.32543385111171</v>
      </c>
      <c r="AW11" s="128">
        <v>1687.7428967907476</v>
      </c>
      <c r="AX11" s="128">
        <v>3545.8557212761748</v>
      </c>
      <c r="AY11" s="128">
        <v>7449.649363072278</v>
      </c>
      <c r="AZ11" s="128">
        <v>878.37837837837833</v>
      </c>
      <c r="BA11" s="128">
        <v>63.291139240506325</v>
      </c>
      <c r="BB11" s="128">
        <v>514.28571428571433</v>
      </c>
      <c r="BC11" s="128">
        <v>2162.0553359683795</v>
      </c>
      <c r="BD11" s="128">
        <v>5302.3952095808381</v>
      </c>
      <c r="BE11" s="128">
        <v>0</v>
      </c>
      <c r="BF11" s="128">
        <v>898.22788277281074</v>
      </c>
      <c r="BG11" s="128">
        <v>1387.1747992322967</v>
      </c>
      <c r="BH11" s="128">
        <v>1853.3650219760691</v>
      </c>
      <c r="BI11" s="128">
        <v>2476.228595405109</v>
      </c>
      <c r="BJ11" s="128">
        <v>3308.4190021911077</v>
      </c>
      <c r="BK11" s="128">
        <v>4420.2850715680815</v>
      </c>
    </row>
    <row r="12" spans="1:63" x14ac:dyDescent="0.2">
      <c r="A12" s="98" t="s">
        <v>99</v>
      </c>
      <c r="B12" s="7" t="s">
        <v>28</v>
      </c>
      <c r="C12" s="32" t="str">
        <f t="shared" si="0"/>
        <v>③_D</v>
      </c>
      <c r="D12" s="128">
        <v>0</v>
      </c>
      <c r="E12" s="128">
        <v>460</v>
      </c>
      <c r="F12" s="128">
        <v>3171.7543859649122</v>
      </c>
      <c r="G12" s="128">
        <v>7547.1491228070181</v>
      </c>
      <c r="H12" s="128">
        <v>3928.5714285714284</v>
      </c>
      <c r="I12" s="128" t="s">
        <v>23</v>
      </c>
      <c r="J12" s="128">
        <v>690.47931860129461</v>
      </c>
      <c r="K12" s="128">
        <v>1802.7002832836436</v>
      </c>
      <c r="L12" s="128">
        <v>3418.0002878042642</v>
      </c>
      <c r="M12" s="128">
        <v>6480.6812734004707</v>
      </c>
      <c r="N12" s="128">
        <v>12287.661272955611</v>
      </c>
      <c r="O12" s="128">
        <v>23297.954827466587</v>
      </c>
      <c r="P12" s="97">
        <v>0</v>
      </c>
      <c r="Q12" s="97">
        <v>0.27083333333333331</v>
      </c>
      <c r="R12" s="97">
        <v>0.23232323232323229</v>
      </c>
      <c r="S12" s="97">
        <v>0.37037037037037041</v>
      </c>
      <c r="T12" s="97">
        <v>0</v>
      </c>
      <c r="U12" s="97" t="s">
        <v>23</v>
      </c>
      <c r="V12" s="97">
        <v>7.9466473275918575E-2</v>
      </c>
      <c r="W12" s="97">
        <v>0.15250762313306848</v>
      </c>
      <c r="X12" s="97">
        <v>0.23552117605908401</v>
      </c>
      <c r="Y12" s="97">
        <v>0.36372099461450724</v>
      </c>
      <c r="Z12" s="97">
        <v>0.56170304571754781</v>
      </c>
      <c r="AA12" s="97">
        <v>0.86745147033034442</v>
      </c>
      <c r="AB12" s="128">
        <v>0</v>
      </c>
      <c r="AC12" s="128">
        <v>7510.5868055555566</v>
      </c>
      <c r="AD12" s="128">
        <v>6736.4974747474735</v>
      </c>
      <c r="AE12" s="128">
        <v>15022.243484224964</v>
      </c>
      <c r="AF12" s="128">
        <v>0</v>
      </c>
      <c r="AG12" s="128" t="s">
        <v>23</v>
      </c>
      <c r="AH12" s="128">
        <v>600.19134643276584</v>
      </c>
      <c r="AI12" s="128">
        <v>2356.3945236671739</v>
      </c>
      <c r="AJ12" s="128">
        <v>5864.3541321925977</v>
      </c>
      <c r="AK12" s="128">
        <v>14594.605887236357</v>
      </c>
      <c r="AL12" s="128">
        <v>36321.565206041807</v>
      </c>
      <c r="AM12" s="128">
        <v>90393.403508791802</v>
      </c>
      <c r="AN12" s="128">
        <v>0</v>
      </c>
      <c r="AO12" s="128">
        <v>3809.5238095238096</v>
      </c>
      <c r="AP12" s="128">
        <v>1818.181818181818</v>
      </c>
      <c r="AQ12" s="128">
        <v>11020.833333333332</v>
      </c>
      <c r="AR12" s="128">
        <v>6972.9729729729734</v>
      </c>
      <c r="AS12" s="128">
        <v>0</v>
      </c>
      <c r="AT12" s="128">
        <v>482.25368312780398</v>
      </c>
      <c r="AU12" s="128">
        <v>1468.5803420117988</v>
      </c>
      <c r="AV12" s="128">
        <v>3085.4071540031982</v>
      </c>
      <c r="AW12" s="128">
        <v>6482.2720512063224</v>
      </c>
      <c r="AX12" s="128">
        <v>13618.899823749853</v>
      </c>
      <c r="AY12" s="128">
        <v>28612.565307995283</v>
      </c>
      <c r="AZ12" s="128">
        <v>0</v>
      </c>
      <c r="BA12" s="128">
        <v>47.61904761904762</v>
      </c>
      <c r="BB12" s="128">
        <v>2272.727272727273</v>
      </c>
      <c r="BC12" s="128">
        <v>6937.5</v>
      </c>
      <c r="BD12" s="128">
        <v>8378.3783783783783</v>
      </c>
      <c r="BE12" s="128">
        <v>0</v>
      </c>
      <c r="BF12" s="128">
        <v>1870.2037110414713</v>
      </c>
      <c r="BG12" s="128">
        <v>2888.2419563495409</v>
      </c>
      <c r="BH12" s="128">
        <v>3858.8984026126054</v>
      </c>
      <c r="BI12" s="128">
        <v>5155.7650317174339</v>
      </c>
      <c r="BJ12" s="128">
        <v>6888.4718613694131</v>
      </c>
      <c r="BK12" s="128">
        <v>9203.4924580478382</v>
      </c>
    </row>
    <row r="13" spans="1:63" x14ac:dyDescent="0.2">
      <c r="A13" s="98" t="s">
        <v>99</v>
      </c>
      <c r="B13" s="7" t="s">
        <v>29</v>
      </c>
      <c r="C13" s="32" t="str">
        <f t="shared" si="0"/>
        <v>④_D</v>
      </c>
      <c r="D13" s="128" t="s">
        <v>23</v>
      </c>
      <c r="E13" s="128">
        <v>1231.6666666666667</v>
      </c>
      <c r="F13" s="128">
        <v>12785.714285714286</v>
      </c>
      <c r="G13" s="128">
        <v>4071.0526315789475</v>
      </c>
      <c r="H13" s="128" t="s">
        <v>23</v>
      </c>
      <c r="I13" s="128" t="s">
        <v>23</v>
      </c>
      <c r="J13" s="128">
        <v>971.92519819564438</v>
      </c>
      <c r="K13" s="128">
        <v>2537.4979132858193</v>
      </c>
      <c r="L13" s="128">
        <v>4811.2094275124609</v>
      </c>
      <c r="M13" s="128">
        <v>9122.2680555471525</v>
      </c>
      <c r="N13" s="128">
        <v>17296.227846868249</v>
      </c>
      <c r="O13" s="128">
        <v>32794.420851168092</v>
      </c>
      <c r="P13" s="97" t="s">
        <v>23</v>
      </c>
      <c r="Q13" s="97">
        <v>0</v>
      </c>
      <c r="R13" s="97">
        <v>0.26666666666666666</v>
      </c>
      <c r="S13" s="97">
        <v>0.41666666666666669</v>
      </c>
      <c r="T13" s="97" t="s">
        <v>23</v>
      </c>
      <c r="U13" s="97" t="s">
        <v>23</v>
      </c>
      <c r="V13" s="97">
        <v>7.8234279383338379E-2</v>
      </c>
      <c r="W13" s="97">
        <v>0.15014286534214438</v>
      </c>
      <c r="X13" s="97">
        <v>0.23186922394959922</v>
      </c>
      <c r="Y13" s="97">
        <v>0.3580811974813054</v>
      </c>
      <c r="Z13" s="97">
        <v>0.55299337189103115</v>
      </c>
      <c r="AA13" s="97">
        <v>0.85400091238071074</v>
      </c>
      <c r="AB13" s="128" t="s">
        <v>23</v>
      </c>
      <c r="AC13" s="128">
        <v>0</v>
      </c>
      <c r="AD13" s="128">
        <v>16580.555555555555</v>
      </c>
      <c r="AE13" s="128">
        <v>37346.673611111102</v>
      </c>
      <c r="AF13" s="128" t="s">
        <v>23</v>
      </c>
      <c r="AG13" s="128" t="s">
        <v>23</v>
      </c>
      <c r="AH13" s="128">
        <v>1472.3762405951347</v>
      </c>
      <c r="AI13" s="128">
        <v>5780.6553372303479</v>
      </c>
      <c r="AJ13" s="128">
        <v>14386.30487093091</v>
      </c>
      <c r="AK13" s="128">
        <v>35803.166901580589</v>
      </c>
      <c r="AL13" s="128">
        <v>89103.266730610339</v>
      </c>
      <c r="AM13" s="128">
        <v>221751.11391377449</v>
      </c>
      <c r="AN13" s="128">
        <v>0</v>
      </c>
      <c r="AO13" s="128">
        <v>0</v>
      </c>
      <c r="AP13" s="128">
        <v>0</v>
      </c>
      <c r="AQ13" s="128">
        <v>7272.7272727272721</v>
      </c>
      <c r="AR13" s="128">
        <v>16875</v>
      </c>
      <c r="AS13" s="128" t="s">
        <v>23</v>
      </c>
      <c r="AT13" s="128">
        <v>516.64354523555789</v>
      </c>
      <c r="AU13" s="128">
        <v>1573.3058780167974</v>
      </c>
      <c r="AV13" s="128">
        <v>3305.4297899823778</v>
      </c>
      <c r="AW13" s="128">
        <v>6944.5276021439295</v>
      </c>
      <c r="AX13" s="128">
        <v>14590.073509683016</v>
      </c>
      <c r="AY13" s="128">
        <v>30652.948222458781</v>
      </c>
      <c r="AZ13" s="128">
        <v>0</v>
      </c>
      <c r="BA13" s="128">
        <v>0</v>
      </c>
      <c r="BB13" s="128">
        <v>15500</v>
      </c>
      <c r="BC13" s="128">
        <v>16363.636363636362</v>
      </c>
      <c r="BD13" s="128">
        <v>10000</v>
      </c>
      <c r="BE13" s="128" t="s">
        <v>23</v>
      </c>
      <c r="BF13" s="128">
        <v>4135.4685765961913</v>
      </c>
      <c r="BG13" s="128">
        <v>6386.5950974072121</v>
      </c>
      <c r="BH13" s="128">
        <v>8532.9491060601358</v>
      </c>
      <c r="BI13" s="128">
        <v>11400.632001263375</v>
      </c>
      <c r="BJ13" s="128">
        <v>15232.062023658656</v>
      </c>
      <c r="BK13" s="128">
        <v>20351.127329333427</v>
      </c>
    </row>
    <row r="14" spans="1:63" x14ac:dyDescent="0.2">
      <c r="A14" s="98" t="s">
        <v>99</v>
      </c>
      <c r="B14" s="7" t="s">
        <v>30</v>
      </c>
      <c r="C14" s="32" t="str">
        <f t="shared" si="0"/>
        <v>⑤_D</v>
      </c>
      <c r="D14" s="128" t="s">
        <v>23</v>
      </c>
      <c r="E14" s="128">
        <v>0</v>
      </c>
      <c r="F14" s="128">
        <v>7500</v>
      </c>
      <c r="G14" s="128">
        <v>24137.5</v>
      </c>
      <c r="H14" s="128" t="s">
        <v>23</v>
      </c>
      <c r="I14" s="128" t="s">
        <v>23</v>
      </c>
      <c r="J14" s="128">
        <v>2110.763037641384</v>
      </c>
      <c r="K14" s="128">
        <v>5510.7705957199587</v>
      </c>
      <c r="L14" s="128">
        <v>10448.66728920927</v>
      </c>
      <c r="M14" s="128">
        <v>19811.140061860737</v>
      </c>
      <c r="N14" s="128">
        <v>37562.806785511668</v>
      </c>
      <c r="O14" s="128">
        <v>71220.7600975971</v>
      </c>
      <c r="P14" s="97" t="s">
        <v>23</v>
      </c>
      <c r="Q14" s="97" t="s">
        <v>23</v>
      </c>
      <c r="R14" s="97">
        <v>0</v>
      </c>
      <c r="S14" s="97">
        <v>0</v>
      </c>
      <c r="T14" s="97" t="s">
        <v>23</v>
      </c>
      <c r="U14" s="97" t="s">
        <v>23</v>
      </c>
      <c r="V14" s="97">
        <v>7.8234279383338379E-2</v>
      </c>
      <c r="W14" s="97">
        <v>0.15014286534214438</v>
      </c>
      <c r="X14" s="97">
        <v>0.23186922394959922</v>
      </c>
      <c r="Y14" s="97">
        <v>0.3580811974813054</v>
      </c>
      <c r="Z14" s="97">
        <v>0.55299337189103115</v>
      </c>
      <c r="AA14" s="97">
        <v>0.85400091238071074</v>
      </c>
      <c r="AB14" s="128" t="s">
        <v>23</v>
      </c>
      <c r="AC14" s="128" t="s">
        <v>23</v>
      </c>
      <c r="AD14" s="128">
        <v>0</v>
      </c>
      <c r="AE14" s="128">
        <v>0</v>
      </c>
      <c r="AF14" s="128" t="s">
        <v>23</v>
      </c>
      <c r="AG14" s="128" t="s">
        <v>23</v>
      </c>
      <c r="AH14" s="128">
        <v>1472.3762405951347</v>
      </c>
      <c r="AI14" s="128">
        <v>5780.6553372303479</v>
      </c>
      <c r="AJ14" s="128">
        <v>14386.30487093091</v>
      </c>
      <c r="AK14" s="128">
        <v>35803.166901580589</v>
      </c>
      <c r="AL14" s="128">
        <v>89103.266730610339</v>
      </c>
      <c r="AM14" s="128">
        <v>221751.11391377449</v>
      </c>
      <c r="AN14" s="128">
        <v>0</v>
      </c>
      <c r="AO14" s="128" t="s">
        <v>23</v>
      </c>
      <c r="AP14" s="128" t="s">
        <v>23</v>
      </c>
      <c r="AQ14" s="128">
        <v>6000</v>
      </c>
      <c r="AR14" s="128">
        <v>30000</v>
      </c>
      <c r="AS14" s="128" t="s">
        <v>23</v>
      </c>
      <c r="AT14" s="128">
        <v>599.25553634049822</v>
      </c>
      <c r="AU14" s="128">
        <v>1824.8795837152081</v>
      </c>
      <c r="AV14" s="128">
        <v>3833.9724165693924</v>
      </c>
      <c r="AW14" s="128">
        <v>8054.9668165441653</v>
      </c>
      <c r="AX14" s="128">
        <v>16923.045699343889</v>
      </c>
      <c r="AY14" s="128">
        <v>35554.395476076133</v>
      </c>
      <c r="AZ14" s="128">
        <v>0</v>
      </c>
      <c r="BA14" s="128" t="s">
        <v>23</v>
      </c>
      <c r="BB14" s="128" t="s">
        <v>23</v>
      </c>
      <c r="BC14" s="128">
        <v>5000</v>
      </c>
      <c r="BD14" s="128">
        <v>40000</v>
      </c>
      <c r="BE14" s="128" t="s">
        <v>23</v>
      </c>
      <c r="BF14" s="128">
        <v>3538.552153519222</v>
      </c>
      <c r="BG14" s="128">
        <v>5464.7494998466555</v>
      </c>
      <c r="BH14" s="128">
        <v>7301.2972716071827</v>
      </c>
      <c r="BI14" s="128">
        <v>9755.0568145665893</v>
      </c>
      <c r="BJ14" s="128">
        <v>13033.455551177005</v>
      </c>
      <c r="BK14" s="128">
        <v>17413.631394832009</v>
      </c>
    </row>
    <row r="15" spans="1:63" x14ac:dyDescent="0.2">
      <c r="A15" s="96" t="s">
        <v>24</v>
      </c>
      <c r="B15" s="7" t="s">
        <v>22</v>
      </c>
      <c r="C15" s="32" t="str">
        <f t="shared" si="0"/>
        <v>①_E基礎素材型産業</v>
      </c>
      <c r="D15" s="128">
        <v>0</v>
      </c>
      <c r="E15" s="128">
        <v>366.66666666666663</v>
      </c>
      <c r="F15" s="128">
        <v>878.75</v>
      </c>
      <c r="G15" s="128">
        <v>1376</v>
      </c>
      <c r="H15" s="128">
        <v>0</v>
      </c>
      <c r="I15" s="128" t="s">
        <v>23</v>
      </c>
      <c r="J15" s="128">
        <v>145.12982926179359</v>
      </c>
      <c r="K15" s="128">
        <v>378.90430209136122</v>
      </c>
      <c r="L15" s="128">
        <v>718.41948748103187</v>
      </c>
      <c r="M15" s="128">
        <v>1362.1554496577357</v>
      </c>
      <c r="N15" s="128">
        <v>2582.7075982279212</v>
      </c>
      <c r="O15" s="128">
        <v>4896.9290102831274</v>
      </c>
      <c r="P15" s="97">
        <v>0</v>
      </c>
      <c r="Q15" s="97">
        <v>0</v>
      </c>
      <c r="R15" s="97">
        <v>0</v>
      </c>
      <c r="S15" s="97">
        <v>1.6666666666666665</v>
      </c>
      <c r="T15" s="97" t="s">
        <v>23</v>
      </c>
      <c r="U15" s="97" t="s">
        <v>23</v>
      </c>
      <c r="V15" s="97">
        <v>0.28811216681403856</v>
      </c>
      <c r="W15" s="97">
        <v>0.55292880060203287</v>
      </c>
      <c r="X15" s="97">
        <v>0.85390119339216386</v>
      </c>
      <c r="Y15" s="97">
        <v>1.3187000700319129</v>
      </c>
      <c r="Z15" s="97">
        <v>2.0365001105034506</v>
      </c>
      <c r="AA15" s="97">
        <v>3.1450159094783401</v>
      </c>
      <c r="AB15" s="128">
        <v>0</v>
      </c>
      <c r="AC15" s="128">
        <v>0</v>
      </c>
      <c r="AD15" s="128">
        <v>0</v>
      </c>
      <c r="AE15" s="128">
        <v>4824.4395424836584</v>
      </c>
      <c r="AF15" s="128" t="s">
        <v>23</v>
      </c>
      <c r="AG15" s="128" t="s">
        <v>23</v>
      </c>
      <c r="AH15" s="128">
        <v>174.80988999833949</v>
      </c>
      <c r="AI15" s="128">
        <v>686.31623885149122</v>
      </c>
      <c r="AJ15" s="128">
        <v>1708.0337909782472</v>
      </c>
      <c r="AK15" s="128">
        <v>4250.780130170876</v>
      </c>
      <c r="AL15" s="128">
        <v>10578.907636661414</v>
      </c>
      <c r="AM15" s="128">
        <v>26327.705352408862</v>
      </c>
      <c r="AN15" s="128">
        <v>0</v>
      </c>
      <c r="AO15" s="128">
        <v>66.666666666666671</v>
      </c>
      <c r="AP15" s="128">
        <v>35.714285714285715</v>
      </c>
      <c r="AQ15" s="128">
        <v>1641.5094339622642</v>
      </c>
      <c r="AR15" s="128">
        <v>2272.727272727273</v>
      </c>
      <c r="AS15" s="128" t="s">
        <v>23</v>
      </c>
      <c r="AT15" s="128">
        <v>78.657043395964351</v>
      </c>
      <c r="AU15" s="128">
        <v>239.52992321982816</v>
      </c>
      <c r="AV15" s="128">
        <v>503.23929686262744</v>
      </c>
      <c r="AW15" s="128">
        <v>1057.2782995232369</v>
      </c>
      <c r="AX15" s="128">
        <v>2221.2840086450815</v>
      </c>
      <c r="AY15" s="128">
        <v>4666.7964804416315</v>
      </c>
      <c r="AZ15" s="128">
        <v>185.18518518518519</v>
      </c>
      <c r="BA15" s="128">
        <v>16.666666666666668</v>
      </c>
      <c r="BB15" s="128">
        <v>428.57142857142856</v>
      </c>
      <c r="BC15" s="128">
        <v>509.43396226415098</v>
      </c>
      <c r="BD15" s="128">
        <v>454.5454545454545</v>
      </c>
      <c r="BE15" s="128" t="s">
        <v>23</v>
      </c>
      <c r="BF15" s="128">
        <v>157.1398400885048</v>
      </c>
      <c r="BG15" s="128">
        <v>242.67831171446804</v>
      </c>
      <c r="BH15" s="128">
        <v>324.23562969332863</v>
      </c>
      <c r="BI15" s="128">
        <v>433.20205592299629</v>
      </c>
      <c r="BJ15" s="128">
        <v>578.7890165970008</v>
      </c>
      <c r="BK15" s="128">
        <v>773.30363776683112</v>
      </c>
    </row>
    <row r="16" spans="1:63" x14ac:dyDescent="0.2">
      <c r="A16" s="96" t="s">
        <v>24</v>
      </c>
      <c r="B16" s="7" t="s">
        <v>27</v>
      </c>
      <c r="C16" s="32" t="str">
        <f t="shared" si="0"/>
        <v>②_E基礎素材型産業</v>
      </c>
      <c r="D16" s="128" t="s">
        <v>23</v>
      </c>
      <c r="E16" s="128">
        <v>50</v>
      </c>
      <c r="F16" s="128">
        <v>1600.3703703703704</v>
      </c>
      <c r="G16" s="128">
        <v>9047.0588235294126</v>
      </c>
      <c r="H16" s="128">
        <v>9133.3333333333339</v>
      </c>
      <c r="I16" s="128" t="s">
        <v>23</v>
      </c>
      <c r="J16" s="128">
        <v>764.94588852323886</v>
      </c>
      <c r="K16" s="128">
        <v>1997.1172673656324</v>
      </c>
      <c r="L16" s="128">
        <v>3786.6235768270226</v>
      </c>
      <c r="M16" s="128">
        <v>7179.6075007132649</v>
      </c>
      <c r="N16" s="128">
        <v>13612.856630310085</v>
      </c>
      <c r="O16" s="128">
        <v>25810.584439186561</v>
      </c>
      <c r="P16" s="97" t="s">
        <v>23</v>
      </c>
      <c r="Q16" s="97">
        <v>0.14814814814814811</v>
      </c>
      <c r="R16" s="97">
        <v>0.77777777777777768</v>
      </c>
      <c r="S16" s="97">
        <v>1.5765765765765762</v>
      </c>
      <c r="T16" s="97" t="s">
        <v>23</v>
      </c>
      <c r="U16" s="97" t="s">
        <v>23</v>
      </c>
      <c r="V16" s="97">
        <v>0.3171128230416978</v>
      </c>
      <c r="W16" s="97">
        <v>0.60858524247309564</v>
      </c>
      <c r="X16" s="97">
        <v>0.93985276994581135</v>
      </c>
      <c r="Y16" s="97">
        <v>1.4514371488622895</v>
      </c>
      <c r="Z16" s="97">
        <v>2.2414891613491257</v>
      </c>
      <c r="AA16" s="97">
        <v>3.4615854116617379</v>
      </c>
      <c r="AB16" s="128" t="s">
        <v>23</v>
      </c>
      <c r="AC16" s="128">
        <v>1365.37037037037</v>
      </c>
      <c r="AD16" s="128">
        <v>13087.129629629628</v>
      </c>
      <c r="AE16" s="128">
        <v>42406.410660660651</v>
      </c>
      <c r="AF16" s="128" t="s">
        <v>23</v>
      </c>
      <c r="AG16" s="128" t="s">
        <v>23</v>
      </c>
      <c r="AH16" s="128">
        <v>1680.4777316141481</v>
      </c>
      <c r="AI16" s="128">
        <v>6597.676803332256</v>
      </c>
      <c r="AJ16" s="128">
        <v>16419.624488126523</v>
      </c>
      <c r="AK16" s="128">
        <v>40863.485188440434</v>
      </c>
      <c r="AL16" s="128">
        <v>101696.87028795241</v>
      </c>
      <c r="AM16" s="128">
        <v>253092.78879840247</v>
      </c>
      <c r="AN16" s="128">
        <v>0</v>
      </c>
      <c r="AO16" s="128">
        <v>0</v>
      </c>
      <c r="AP16" s="128">
        <v>100</v>
      </c>
      <c r="AQ16" s="128">
        <v>2161.2903225806449</v>
      </c>
      <c r="AR16" s="128">
        <v>21863.636363636364</v>
      </c>
      <c r="AS16" s="128" t="s">
        <v>23</v>
      </c>
      <c r="AT16" s="128">
        <v>425.60118606043312</v>
      </c>
      <c r="AU16" s="128">
        <v>1296.0596409164523</v>
      </c>
      <c r="AV16" s="128">
        <v>2722.9505759422113</v>
      </c>
      <c r="AW16" s="128">
        <v>5720.7705609760378</v>
      </c>
      <c r="AX16" s="128">
        <v>12019.026750056117</v>
      </c>
      <c r="AY16" s="128">
        <v>25251.319289742318</v>
      </c>
      <c r="AZ16" s="128">
        <v>1764.7058823529412</v>
      </c>
      <c r="BA16" s="128">
        <v>434.78260869565219</v>
      </c>
      <c r="BB16" s="128">
        <v>250</v>
      </c>
      <c r="BC16" s="128">
        <v>1483.8709677419354</v>
      </c>
      <c r="BD16" s="128">
        <v>9545.4545454545441</v>
      </c>
      <c r="BE16" s="128" t="s">
        <v>23</v>
      </c>
      <c r="BF16" s="128">
        <v>1132.2178130150551</v>
      </c>
      <c r="BG16" s="128">
        <v>1748.5362540829044</v>
      </c>
      <c r="BH16" s="128">
        <v>2336.1698430275701</v>
      </c>
      <c r="BI16" s="128">
        <v>3121.2904637965216</v>
      </c>
      <c r="BJ16" s="128">
        <v>4170.2679231409538</v>
      </c>
      <c r="BK16" s="128">
        <v>5571.7770430198916</v>
      </c>
    </row>
    <row r="17" spans="1:63" x14ac:dyDescent="0.2">
      <c r="A17" s="96" t="s">
        <v>24</v>
      </c>
      <c r="B17" s="7" t="s">
        <v>28</v>
      </c>
      <c r="C17" s="32" t="str">
        <f t="shared" si="0"/>
        <v>③_E基礎素材型産業</v>
      </c>
      <c r="D17" s="128">
        <v>0</v>
      </c>
      <c r="E17" s="128">
        <v>222.22222222222223</v>
      </c>
      <c r="F17" s="128">
        <v>7445.2777777777783</v>
      </c>
      <c r="G17" s="128">
        <v>11004.444444444443</v>
      </c>
      <c r="H17" s="128">
        <v>9607.5</v>
      </c>
      <c r="I17" s="128" t="s">
        <v>23</v>
      </c>
      <c r="J17" s="128">
        <v>1149.8837853929185</v>
      </c>
      <c r="K17" s="128">
        <v>3002.111388173294</v>
      </c>
      <c r="L17" s="128">
        <v>5692.1373363884031</v>
      </c>
      <c r="M17" s="128">
        <v>10792.546733591278</v>
      </c>
      <c r="N17" s="128">
        <v>20463.150854096664</v>
      </c>
      <c r="O17" s="128">
        <v>38799.048381621244</v>
      </c>
      <c r="P17" s="97" t="s">
        <v>23</v>
      </c>
      <c r="Q17" s="97">
        <v>0.66666666666666663</v>
      </c>
      <c r="R17" s="97">
        <v>1.0952380952380953</v>
      </c>
      <c r="S17" s="97">
        <v>1.6666666666666661</v>
      </c>
      <c r="T17" s="97">
        <v>0</v>
      </c>
      <c r="U17" s="97" t="s">
        <v>23</v>
      </c>
      <c r="V17" s="97">
        <v>0.32945983304521209</v>
      </c>
      <c r="W17" s="97">
        <v>0.63228093539629993</v>
      </c>
      <c r="X17" s="97">
        <v>0.97644659620942376</v>
      </c>
      <c r="Y17" s="97">
        <v>1.5079498714465744</v>
      </c>
      <c r="Z17" s="97">
        <v>2.3287631127222852</v>
      </c>
      <c r="AA17" s="97">
        <v>3.5963646656062767</v>
      </c>
      <c r="AB17" s="128" t="s">
        <v>23</v>
      </c>
      <c r="AC17" s="128">
        <v>52271.731481481474</v>
      </c>
      <c r="AD17" s="128">
        <v>44021.406084656082</v>
      </c>
      <c r="AE17" s="128">
        <v>140135.08847736625</v>
      </c>
      <c r="AF17" s="128">
        <v>0</v>
      </c>
      <c r="AG17" s="128" t="s">
        <v>23</v>
      </c>
      <c r="AH17" s="128">
        <v>4707.0991334400323</v>
      </c>
      <c r="AI17" s="128">
        <v>18480.410766200723</v>
      </c>
      <c r="AJ17" s="128">
        <v>45992.159696893417</v>
      </c>
      <c r="AK17" s="128">
        <v>114460.59183128312</v>
      </c>
      <c r="AL17" s="128">
        <v>284857.8359596479</v>
      </c>
      <c r="AM17" s="128">
        <v>708925.10172602604</v>
      </c>
      <c r="AN17" s="128">
        <v>6250</v>
      </c>
      <c r="AO17" s="128">
        <v>166.66666666666669</v>
      </c>
      <c r="AP17" s="128">
        <v>21428.571428571428</v>
      </c>
      <c r="AQ17" s="128">
        <v>2411.7647058823532</v>
      </c>
      <c r="AR17" s="128">
        <v>19625</v>
      </c>
      <c r="AS17" s="128" t="s">
        <v>23</v>
      </c>
      <c r="AT17" s="128">
        <v>716.9072625840721</v>
      </c>
      <c r="AU17" s="128">
        <v>2183.1578476455988</v>
      </c>
      <c r="AV17" s="128">
        <v>4586.6954968336604</v>
      </c>
      <c r="AW17" s="128">
        <v>9636.3969299618457</v>
      </c>
      <c r="AX17" s="128">
        <v>20245.544064541129</v>
      </c>
      <c r="AY17" s="128">
        <v>42534.783223266277</v>
      </c>
      <c r="AZ17" s="128">
        <v>10000</v>
      </c>
      <c r="BA17" s="128">
        <v>0</v>
      </c>
      <c r="BB17" s="128">
        <v>14285.714285714286</v>
      </c>
      <c r="BC17" s="128">
        <v>15882.35294117647</v>
      </c>
      <c r="BD17" s="128">
        <v>13750</v>
      </c>
      <c r="BE17" s="128" t="s">
        <v>23</v>
      </c>
      <c r="BF17" s="128">
        <v>5024.6522195223806</v>
      </c>
      <c r="BG17" s="128">
        <v>7759.8024593843693</v>
      </c>
      <c r="BH17" s="128">
        <v>10367.652630098348</v>
      </c>
      <c r="BI17" s="128">
        <v>13851.92749699363</v>
      </c>
      <c r="BJ17" s="128">
        <v>18507.168616445855</v>
      </c>
      <c r="BK17" s="128">
        <v>24726.90463272325</v>
      </c>
    </row>
    <row r="18" spans="1:63" x14ac:dyDescent="0.2">
      <c r="A18" s="96" t="s">
        <v>24</v>
      </c>
      <c r="B18" s="7" t="s">
        <v>29</v>
      </c>
      <c r="C18" s="32" t="str">
        <f t="shared" si="0"/>
        <v>④_E基礎素材型産業</v>
      </c>
      <c r="D18" s="128" t="s">
        <v>23</v>
      </c>
      <c r="E18" s="128">
        <v>10000</v>
      </c>
      <c r="F18" s="128">
        <v>8101</v>
      </c>
      <c r="G18" s="128">
        <v>28651.428571428572</v>
      </c>
      <c r="H18" s="128">
        <v>103650</v>
      </c>
      <c r="I18" s="128" t="s">
        <v>23</v>
      </c>
      <c r="J18" s="128">
        <v>2959.5255949260581</v>
      </c>
      <c r="K18" s="128">
        <v>7726.7160429450632</v>
      </c>
      <c r="L18" s="128">
        <v>14650.198873027311</v>
      </c>
      <c r="M18" s="128">
        <v>27777.431683311148</v>
      </c>
      <c r="N18" s="128">
        <v>52667.251660425987</v>
      </c>
      <c r="O18" s="128">
        <v>99859.462497721805</v>
      </c>
      <c r="P18" s="97" t="s">
        <v>23</v>
      </c>
      <c r="Q18" s="97">
        <v>0</v>
      </c>
      <c r="R18" s="97">
        <v>0.66666666666666663</v>
      </c>
      <c r="S18" s="97">
        <v>0.79166666666666652</v>
      </c>
      <c r="T18" s="97" t="s">
        <v>23</v>
      </c>
      <c r="U18" s="97" t="s">
        <v>23</v>
      </c>
      <c r="V18" s="97">
        <v>0.18555409529710418</v>
      </c>
      <c r="W18" s="97">
        <v>0.35610507009808073</v>
      </c>
      <c r="X18" s="97">
        <v>0.54994159103065055</v>
      </c>
      <c r="Y18" s="97">
        <v>0.84928797408592027</v>
      </c>
      <c r="Z18" s="97">
        <v>1.3115757649374904</v>
      </c>
      <c r="AA18" s="97">
        <v>2.0254978754677762</v>
      </c>
      <c r="AB18" s="128" t="s">
        <v>23</v>
      </c>
      <c r="AC18" s="128">
        <v>0</v>
      </c>
      <c r="AD18" s="128">
        <v>83905.666666666672</v>
      </c>
      <c r="AE18" s="128">
        <v>217689.73611111107</v>
      </c>
      <c r="AF18" s="128" t="s">
        <v>23</v>
      </c>
      <c r="AG18" s="128" t="s">
        <v>23</v>
      </c>
      <c r="AH18" s="128">
        <v>8727.0709443194683</v>
      </c>
      <c r="AI18" s="128">
        <v>34263.110094928626</v>
      </c>
      <c r="AJ18" s="128">
        <v>85270.530570688439</v>
      </c>
      <c r="AK18" s="128">
        <v>212212.59143322587</v>
      </c>
      <c r="AL18" s="128">
        <v>528133.03331650246</v>
      </c>
      <c r="AM18" s="128">
        <v>1314363.5775629971</v>
      </c>
      <c r="AN18" s="128">
        <v>25000</v>
      </c>
      <c r="AO18" s="128">
        <v>0</v>
      </c>
      <c r="AP18" s="128">
        <v>0</v>
      </c>
      <c r="AQ18" s="128">
        <v>30400</v>
      </c>
      <c r="AR18" s="128">
        <v>34000</v>
      </c>
      <c r="AS18" s="128" t="s">
        <v>23</v>
      </c>
      <c r="AT18" s="128">
        <v>1538.3678263778929</v>
      </c>
      <c r="AU18" s="128">
        <v>4684.7060533558843</v>
      </c>
      <c r="AV18" s="128">
        <v>9842.3117605030602</v>
      </c>
      <c r="AW18" s="128">
        <v>20678.159886156194</v>
      </c>
      <c r="AX18" s="128">
        <v>43443.685455416336</v>
      </c>
      <c r="AY18" s="128">
        <v>91272.812297612239</v>
      </c>
      <c r="AZ18" s="128">
        <v>0</v>
      </c>
      <c r="BA18" s="128">
        <v>50000</v>
      </c>
      <c r="BB18" s="128">
        <v>14285.714285714286</v>
      </c>
      <c r="BC18" s="128">
        <v>2000</v>
      </c>
      <c r="BD18" s="128">
        <v>10000</v>
      </c>
      <c r="BE18" s="128" t="s">
        <v>23</v>
      </c>
      <c r="BF18" s="128">
        <v>5428.6278820519374</v>
      </c>
      <c r="BG18" s="128">
        <v>8383.6807304911126</v>
      </c>
      <c r="BH18" s="128">
        <v>11201.198745757352</v>
      </c>
      <c r="BI18" s="128">
        <v>14965.60489065836</v>
      </c>
      <c r="BJ18" s="128">
        <v>19995.121488950452</v>
      </c>
      <c r="BK18" s="128">
        <v>26714.916388541649</v>
      </c>
    </row>
    <row r="19" spans="1:63" x14ac:dyDescent="0.2">
      <c r="A19" s="96" t="s">
        <v>24</v>
      </c>
      <c r="B19" s="7" t="s">
        <v>30</v>
      </c>
      <c r="C19" s="32" t="str">
        <f t="shared" si="0"/>
        <v>⑤_E基礎素材型産業</v>
      </c>
      <c r="D19" s="128" t="s">
        <v>23</v>
      </c>
      <c r="E19" s="128">
        <v>7666.6666666666661</v>
      </c>
      <c r="F19" s="128">
        <v>136666.66666666666</v>
      </c>
      <c r="G19" s="128">
        <v>87884</v>
      </c>
      <c r="H19" s="128">
        <v>253600</v>
      </c>
      <c r="I19" s="128" t="s">
        <v>23</v>
      </c>
      <c r="J19" s="128">
        <v>14906.787020978827</v>
      </c>
      <c r="K19" s="128">
        <v>38918.572159413969</v>
      </c>
      <c r="L19" s="128">
        <v>73791.351826662765</v>
      </c>
      <c r="M19" s="128">
        <v>139911.70030859421</v>
      </c>
      <c r="N19" s="128">
        <v>265278.83550940501</v>
      </c>
      <c r="O19" s="128">
        <v>502980.52567447134</v>
      </c>
      <c r="P19" s="97" t="s">
        <v>23</v>
      </c>
      <c r="Q19" s="97">
        <v>0</v>
      </c>
      <c r="R19" s="97">
        <v>0.83333333333333337</v>
      </c>
      <c r="S19" s="97">
        <v>3.583333333333333</v>
      </c>
      <c r="T19" s="97">
        <v>0.83333333333333326</v>
      </c>
      <c r="U19" s="97" t="s">
        <v>23</v>
      </c>
      <c r="V19" s="97">
        <v>0.40270903544850545</v>
      </c>
      <c r="W19" s="97">
        <v>0.77285671904951248</v>
      </c>
      <c r="X19" s="97">
        <v>1.1935411467063752</v>
      </c>
      <c r="Y19" s="97">
        <v>1.8432141867552403</v>
      </c>
      <c r="Z19" s="97">
        <v>2.8465198268456406</v>
      </c>
      <c r="AA19" s="97">
        <v>4.3959487632249257</v>
      </c>
      <c r="AB19" s="128" t="s">
        <v>23</v>
      </c>
      <c r="AC19" s="128">
        <v>0</v>
      </c>
      <c r="AD19" s="128">
        <v>611095.62037037034</v>
      </c>
      <c r="AE19" s="128">
        <v>3502176.548611111</v>
      </c>
      <c r="AF19" s="128">
        <v>454513.6805555555</v>
      </c>
      <c r="AG19" s="128" t="s">
        <v>23</v>
      </c>
      <c r="AH19" s="128">
        <v>66171.516804674131</v>
      </c>
      <c r="AI19" s="128">
        <v>259794.14856283925</v>
      </c>
      <c r="AJ19" s="128">
        <v>646549.15522080555</v>
      </c>
      <c r="AK19" s="128">
        <v>1609065.5329583976</v>
      </c>
      <c r="AL19" s="128">
        <v>4004478.0330282552</v>
      </c>
      <c r="AM19" s="128">
        <v>9965936.1216460951</v>
      </c>
      <c r="AN19" s="128">
        <v>15000</v>
      </c>
      <c r="AO19" s="128">
        <v>0</v>
      </c>
      <c r="AP19" s="128">
        <v>1000</v>
      </c>
      <c r="AQ19" s="128">
        <v>893333.33333333326</v>
      </c>
      <c r="AR19" s="128">
        <v>62500</v>
      </c>
      <c r="AS19" s="128" t="s">
        <v>23</v>
      </c>
      <c r="AT19" s="128">
        <v>25164.647872744797</v>
      </c>
      <c r="AU19" s="128">
        <v>76632.503747551702</v>
      </c>
      <c r="AV19" s="128">
        <v>161000.70832214179</v>
      </c>
      <c r="AW19" s="128">
        <v>338253.70192291943</v>
      </c>
      <c r="AX19" s="128">
        <v>710652.56828329305</v>
      </c>
      <c r="AY19" s="128">
        <v>1493042.2636519261</v>
      </c>
      <c r="AZ19" s="128">
        <v>0</v>
      </c>
      <c r="BA19" s="128">
        <v>0</v>
      </c>
      <c r="BB19" s="128">
        <v>0</v>
      </c>
      <c r="BC19" s="128">
        <v>2336666.6666666665</v>
      </c>
      <c r="BD19" s="128">
        <v>87500</v>
      </c>
      <c r="BE19" s="128" t="s">
        <v>23</v>
      </c>
      <c r="BF19" s="128">
        <v>342656.43764847633</v>
      </c>
      <c r="BG19" s="128">
        <v>529180.16042138729</v>
      </c>
      <c r="BH19" s="128">
        <v>707022.64789662266</v>
      </c>
      <c r="BI19" s="128">
        <v>944632.96628636878</v>
      </c>
      <c r="BJ19" s="128">
        <v>1262097.39341399</v>
      </c>
      <c r="BK19" s="128">
        <v>1686252.6370686686</v>
      </c>
    </row>
    <row r="20" spans="1:63" x14ac:dyDescent="0.2">
      <c r="A20" s="96" t="s">
        <v>25</v>
      </c>
      <c r="B20" s="7" t="s">
        <v>22</v>
      </c>
      <c r="C20" s="32" t="str">
        <f t="shared" si="0"/>
        <v>①_E加工組立型産業</v>
      </c>
      <c r="D20" s="128" t="s">
        <v>23</v>
      </c>
      <c r="E20" s="128">
        <v>0</v>
      </c>
      <c r="F20" s="128">
        <v>500</v>
      </c>
      <c r="G20" s="128">
        <v>8479.4117647058829</v>
      </c>
      <c r="H20" s="128">
        <v>5500</v>
      </c>
      <c r="I20" s="128" t="s">
        <v>23</v>
      </c>
      <c r="J20" s="128">
        <v>664.76144748146703</v>
      </c>
      <c r="K20" s="128">
        <v>1735.5561816368627</v>
      </c>
      <c r="L20" s="128">
        <v>3290.692070858172</v>
      </c>
      <c r="M20" s="128">
        <v>6239.2992055123032</v>
      </c>
      <c r="N20" s="128">
        <v>11829.990086478778</v>
      </c>
      <c r="O20" s="128">
        <v>22430.18980762197</v>
      </c>
      <c r="P20" s="97" t="s">
        <v>23</v>
      </c>
      <c r="Q20" s="97" t="s">
        <v>23</v>
      </c>
      <c r="R20" s="97">
        <v>0</v>
      </c>
      <c r="S20" s="97">
        <v>3.7222222222222214</v>
      </c>
      <c r="T20" s="97">
        <v>1.6666666666666665</v>
      </c>
      <c r="U20" s="97" t="s">
        <v>23</v>
      </c>
      <c r="V20" s="97">
        <v>0.68217075153292928</v>
      </c>
      <c r="W20" s="97">
        <v>1.3091840571049111</v>
      </c>
      <c r="X20" s="97">
        <v>2.0218043037633158</v>
      </c>
      <c r="Y20" s="97">
        <v>3.1223208230592623</v>
      </c>
      <c r="Z20" s="97">
        <v>4.8218748490955434</v>
      </c>
      <c r="AA20" s="97">
        <v>7.4465368480485816</v>
      </c>
      <c r="AB20" s="128" t="s">
        <v>23</v>
      </c>
      <c r="AC20" s="128" t="s">
        <v>23</v>
      </c>
      <c r="AD20" s="128">
        <v>0</v>
      </c>
      <c r="AE20" s="128">
        <v>7305.3472222222217</v>
      </c>
      <c r="AF20" s="128">
        <v>7065.9722222222217</v>
      </c>
      <c r="AG20" s="128" t="s">
        <v>23</v>
      </c>
      <c r="AH20" s="128">
        <v>254.7486210738293</v>
      </c>
      <c r="AI20" s="128">
        <v>1000.161463803078</v>
      </c>
      <c r="AJ20" s="128">
        <v>2489.09974717876</v>
      </c>
      <c r="AK20" s="128">
        <v>6194.6173449302523</v>
      </c>
      <c r="AL20" s="128">
        <v>15416.531255368314</v>
      </c>
      <c r="AM20" s="128">
        <v>38367.089153982888</v>
      </c>
      <c r="AN20" s="128">
        <v>0</v>
      </c>
      <c r="AO20" s="128">
        <v>0</v>
      </c>
      <c r="AP20" s="128">
        <v>200</v>
      </c>
      <c r="AQ20" s="128">
        <v>756.75675675675677</v>
      </c>
      <c r="AR20" s="128">
        <v>388.88888888888886</v>
      </c>
      <c r="AS20" s="128" t="s">
        <v>23</v>
      </c>
      <c r="AT20" s="128">
        <v>32.079781549361662</v>
      </c>
      <c r="AU20" s="128">
        <v>97.690776053523848</v>
      </c>
      <c r="AV20" s="128">
        <v>205.24298922778655</v>
      </c>
      <c r="AW20" s="128">
        <v>431.20431967985974</v>
      </c>
      <c r="AX20" s="128">
        <v>905.93674361374042</v>
      </c>
      <c r="AY20" s="128">
        <v>1903.3236588139866</v>
      </c>
      <c r="AZ20" s="128">
        <v>0</v>
      </c>
      <c r="BA20" s="128">
        <v>0</v>
      </c>
      <c r="BB20" s="128">
        <v>1400</v>
      </c>
      <c r="BC20" s="128">
        <v>2459.4594594594591</v>
      </c>
      <c r="BD20" s="128">
        <v>388.88888888888886</v>
      </c>
      <c r="BE20" s="128" t="s">
        <v>23</v>
      </c>
      <c r="BF20" s="128">
        <v>516.14013285400551</v>
      </c>
      <c r="BG20" s="128">
        <v>797.09904234689452</v>
      </c>
      <c r="BH20" s="128">
        <v>1064.9814896824435</v>
      </c>
      <c r="BI20" s="128">
        <v>1422.8916522429379</v>
      </c>
      <c r="BJ20" s="128">
        <v>1901.0852992631276</v>
      </c>
      <c r="BK20" s="128">
        <v>2539.9863084285757</v>
      </c>
    </row>
    <row r="21" spans="1:63" x14ac:dyDescent="0.2">
      <c r="A21" s="96" t="s">
        <v>25</v>
      </c>
      <c r="B21" s="7" t="s">
        <v>27</v>
      </c>
      <c r="C21" s="32" t="str">
        <f t="shared" si="0"/>
        <v>②_E加工組立型産業</v>
      </c>
      <c r="D21" s="128" t="s">
        <v>23</v>
      </c>
      <c r="E21" s="128">
        <v>0</v>
      </c>
      <c r="F21" s="128">
        <v>68975.833333333328</v>
      </c>
      <c r="G21" s="128">
        <v>4662.0754716981137</v>
      </c>
      <c r="H21" s="128">
        <v>225000</v>
      </c>
      <c r="I21" s="128" t="s">
        <v>23</v>
      </c>
      <c r="J21" s="128">
        <v>2465.1289632065027</v>
      </c>
      <c r="K21" s="128">
        <v>6435.9475520643709</v>
      </c>
      <c r="L21" s="128">
        <v>12202.84413844956</v>
      </c>
      <c r="M21" s="128">
        <v>23137.137750528924</v>
      </c>
      <c r="N21" s="128">
        <v>43869.047019965248</v>
      </c>
      <c r="O21" s="128">
        <v>83177.673366098345</v>
      </c>
      <c r="P21" s="97" t="s">
        <v>23</v>
      </c>
      <c r="Q21" s="97">
        <v>0</v>
      </c>
      <c r="R21" s="97">
        <v>0.44444444444444436</v>
      </c>
      <c r="S21" s="97">
        <v>3.9200000000000004</v>
      </c>
      <c r="T21" s="97" t="s">
        <v>23</v>
      </c>
      <c r="U21" s="97" t="s">
        <v>23</v>
      </c>
      <c r="V21" s="97">
        <v>0.79316655160046512</v>
      </c>
      <c r="W21" s="97">
        <v>1.5222010056144775</v>
      </c>
      <c r="X21" s="97">
        <v>2.3507714806349616</v>
      </c>
      <c r="Y21" s="97">
        <v>3.6303527154325619</v>
      </c>
      <c r="Z21" s="97">
        <v>5.6064406715061423</v>
      </c>
      <c r="AA21" s="97">
        <v>8.6581606435927405</v>
      </c>
      <c r="AB21" s="128" t="s">
        <v>23</v>
      </c>
      <c r="AC21" s="128">
        <v>0</v>
      </c>
      <c r="AD21" s="128">
        <v>2601.4999999999991</v>
      </c>
      <c r="AE21" s="128">
        <v>44882.847777777773</v>
      </c>
      <c r="AF21" s="128" t="s">
        <v>23</v>
      </c>
      <c r="AG21" s="128" t="s">
        <v>23</v>
      </c>
      <c r="AH21" s="128">
        <v>1762.255400712412</v>
      </c>
      <c r="AI21" s="128">
        <v>6918.7418316215335</v>
      </c>
      <c r="AJ21" s="128">
        <v>17218.65835382256</v>
      </c>
      <c r="AK21" s="128">
        <v>42852.039102054187</v>
      </c>
      <c r="AL21" s="128">
        <v>106645.78026175429</v>
      </c>
      <c r="AM21" s="128">
        <v>265409.13071959664</v>
      </c>
      <c r="AN21" s="128">
        <v>0</v>
      </c>
      <c r="AO21" s="128">
        <v>0</v>
      </c>
      <c r="AP21" s="128">
        <v>90.909090909090921</v>
      </c>
      <c r="AQ21" s="128">
        <v>4000</v>
      </c>
      <c r="AR21" s="128">
        <v>3428.5714285714284</v>
      </c>
      <c r="AS21" s="128" t="s">
        <v>23</v>
      </c>
      <c r="AT21" s="128">
        <v>166.04769733578561</v>
      </c>
      <c r="AU21" s="128">
        <v>505.65582529524181</v>
      </c>
      <c r="AV21" s="128">
        <v>1062.3552938834009</v>
      </c>
      <c r="AW21" s="128">
        <v>2231.9504967299081</v>
      </c>
      <c r="AX21" s="128">
        <v>4689.2061898075763</v>
      </c>
      <c r="AY21" s="128">
        <v>9851.7663016029383</v>
      </c>
      <c r="AZ21" s="128">
        <v>0</v>
      </c>
      <c r="BA21" s="128">
        <v>200</v>
      </c>
      <c r="BB21" s="128">
        <v>1000</v>
      </c>
      <c r="BC21" s="128">
        <v>5833.3333333333339</v>
      </c>
      <c r="BD21" s="128">
        <v>5428.5714285714294</v>
      </c>
      <c r="BE21" s="128" t="s">
        <v>23</v>
      </c>
      <c r="BF21" s="128">
        <v>1447.5320701736841</v>
      </c>
      <c r="BG21" s="128">
        <v>2235.4906225209784</v>
      </c>
      <c r="BH21" s="128">
        <v>2986.7758043390404</v>
      </c>
      <c r="BI21" s="128">
        <v>3990.5466905180019</v>
      </c>
      <c r="BJ21" s="128">
        <v>5331.6565863664509</v>
      </c>
      <c r="BK21" s="128">
        <v>7123.4755935795793</v>
      </c>
    </row>
    <row r="22" spans="1:63" x14ac:dyDescent="0.2">
      <c r="A22" s="96" t="s">
        <v>25</v>
      </c>
      <c r="B22" s="7" t="s">
        <v>28</v>
      </c>
      <c r="C22" s="32" t="str">
        <f t="shared" si="0"/>
        <v>③_E加工組立型産業</v>
      </c>
      <c r="D22" s="128" t="s">
        <v>23</v>
      </c>
      <c r="E22" s="128">
        <v>13.333333333333332</v>
      </c>
      <c r="F22" s="128">
        <v>4574</v>
      </c>
      <c r="G22" s="128">
        <v>10752.325581395347</v>
      </c>
      <c r="H22" s="128">
        <v>1000</v>
      </c>
      <c r="I22" s="128" t="s">
        <v>23</v>
      </c>
      <c r="J22" s="128">
        <v>991.92268791057859</v>
      </c>
      <c r="K22" s="128">
        <v>2589.7072690230762</v>
      </c>
      <c r="L22" s="128">
        <v>4910.2006988795274</v>
      </c>
      <c r="M22" s="128">
        <v>9309.959929321325</v>
      </c>
      <c r="N22" s="128">
        <v>17652.100026246895</v>
      </c>
      <c r="O22" s="128">
        <v>33469.170404833276</v>
      </c>
      <c r="P22" s="97" t="s">
        <v>23</v>
      </c>
      <c r="Q22" s="97">
        <v>0</v>
      </c>
      <c r="R22" s="97">
        <v>6.0606060606060594E-2</v>
      </c>
      <c r="S22" s="97">
        <v>0.70666666666666644</v>
      </c>
      <c r="T22" s="97">
        <v>0.66666666666666652</v>
      </c>
      <c r="U22" s="97" t="s">
        <v>23</v>
      </c>
      <c r="V22" s="97">
        <v>0.11212807130617444</v>
      </c>
      <c r="W22" s="97">
        <v>0.21518994031640212</v>
      </c>
      <c r="X22" s="97">
        <v>0.33232298017772804</v>
      </c>
      <c r="Y22" s="97">
        <v>0.5132143398145127</v>
      </c>
      <c r="Z22" s="97">
        <v>0.79256920015096188</v>
      </c>
      <c r="AA22" s="97">
        <v>1.2239836035270739</v>
      </c>
      <c r="AB22" s="128" t="s">
        <v>23</v>
      </c>
      <c r="AC22" s="128">
        <v>0</v>
      </c>
      <c r="AD22" s="128">
        <v>1087.242424242424</v>
      </c>
      <c r="AE22" s="128">
        <v>18051.42555555555</v>
      </c>
      <c r="AF22" s="128">
        <v>2517.1111111111104</v>
      </c>
      <c r="AG22" s="128" t="s">
        <v>23</v>
      </c>
      <c r="AH22" s="128">
        <v>576.92501457798949</v>
      </c>
      <c r="AI22" s="128">
        <v>2265.0492263811198</v>
      </c>
      <c r="AJ22" s="128">
        <v>5637.0232815156178</v>
      </c>
      <c r="AK22" s="128">
        <v>14028.848073698553</v>
      </c>
      <c r="AL22" s="128">
        <v>34913.564916481926</v>
      </c>
      <c r="AM22" s="128">
        <v>86889.31612729562</v>
      </c>
      <c r="AN22" s="128">
        <v>0</v>
      </c>
      <c r="AO22" s="128">
        <v>125</v>
      </c>
      <c r="AP22" s="128">
        <v>0</v>
      </c>
      <c r="AQ22" s="128">
        <v>18666.666666666668</v>
      </c>
      <c r="AR22" s="128">
        <v>39625</v>
      </c>
      <c r="AS22" s="128" t="s">
        <v>23</v>
      </c>
      <c r="AT22" s="128">
        <v>1275.9461091420762</v>
      </c>
      <c r="AU22" s="128">
        <v>3885.5677808393293</v>
      </c>
      <c r="AV22" s="128">
        <v>8163.3658611710316</v>
      </c>
      <c r="AW22" s="128">
        <v>17150.78617646388</v>
      </c>
      <c r="AX22" s="128">
        <v>36032.865790066324</v>
      </c>
      <c r="AY22" s="128">
        <v>75703.084610003862</v>
      </c>
      <c r="AZ22" s="128">
        <v>0</v>
      </c>
      <c r="BA22" s="128">
        <v>3750</v>
      </c>
      <c r="BB22" s="128">
        <v>15000</v>
      </c>
      <c r="BC22" s="128">
        <v>23333.333333333336</v>
      </c>
      <c r="BD22" s="128">
        <v>17500</v>
      </c>
      <c r="BE22" s="128" t="s">
        <v>23</v>
      </c>
      <c r="BF22" s="128">
        <v>5366.7637317531644</v>
      </c>
      <c r="BG22" s="128">
        <v>8288.141066318738</v>
      </c>
      <c r="BH22" s="128">
        <v>11073.550902178868</v>
      </c>
      <c r="BI22" s="128">
        <v>14795.058216547814</v>
      </c>
      <c r="BJ22" s="128">
        <v>19767.258900482313</v>
      </c>
      <c r="BK22" s="128">
        <v>26410.475627710723</v>
      </c>
    </row>
    <row r="23" spans="1:63" x14ac:dyDescent="0.2">
      <c r="A23" s="96" t="s">
        <v>25</v>
      </c>
      <c r="B23" s="7" t="s">
        <v>29</v>
      </c>
      <c r="C23" s="32" t="str">
        <f t="shared" si="0"/>
        <v>④_E加工組立型産業</v>
      </c>
      <c r="D23" s="128" t="s">
        <v>23</v>
      </c>
      <c r="E23" s="128">
        <v>3600</v>
      </c>
      <c r="F23" s="128">
        <v>20518.571428571428</v>
      </c>
      <c r="G23" s="128">
        <v>72300</v>
      </c>
      <c r="H23" s="128">
        <v>87000</v>
      </c>
      <c r="I23" s="128" t="s">
        <v>23</v>
      </c>
      <c r="J23" s="128">
        <v>5932.6507923571862</v>
      </c>
      <c r="K23" s="128">
        <v>15488.937866625309</v>
      </c>
      <c r="L23" s="128">
        <v>29367.718292845966</v>
      </c>
      <c r="M23" s="128">
        <v>55682.506131446637</v>
      </c>
      <c r="N23" s="128">
        <v>105576.51970646603</v>
      </c>
      <c r="O23" s="128">
        <v>200177.79887667214</v>
      </c>
      <c r="P23" s="97" t="s">
        <v>23</v>
      </c>
      <c r="Q23" s="97">
        <v>0.33333333333333331</v>
      </c>
      <c r="R23" s="97">
        <v>1</v>
      </c>
      <c r="S23" s="97">
        <v>0.16666666666666663</v>
      </c>
      <c r="T23" s="97">
        <v>1.6666666666666665</v>
      </c>
      <c r="U23" s="97" t="s">
        <v>23</v>
      </c>
      <c r="V23" s="97">
        <v>0.15130999982545257</v>
      </c>
      <c r="W23" s="97">
        <v>0.29038571209171404</v>
      </c>
      <c r="X23" s="97">
        <v>0.44844961201002109</v>
      </c>
      <c r="Y23" s="97">
        <v>0.69255147942134943</v>
      </c>
      <c r="Z23" s="97">
        <v>1.0695238412604124</v>
      </c>
      <c r="AA23" s="97">
        <v>1.6516912908484147</v>
      </c>
      <c r="AB23" s="128" t="s">
        <v>23</v>
      </c>
      <c r="AC23" s="128">
        <v>58879.067460317456</v>
      </c>
      <c r="AD23" s="128">
        <v>97532.981481481474</v>
      </c>
      <c r="AE23" s="128">
        <v>8969.7847222222208</v>
      </c>
      <c r="AF23" s="128">
        <v>219611.38888888888</v>
      </c>
      <c r="AG23" s="128" t="s">
        <v>23</v>
      </c>
      <c r="AH23" s="128">
        <v>3777.5046775010842</v>
      </c>
      <c r="AI23" s="128">
        <v>14830.755871599064</v>
      </c>
      <c r="AJ23" s="128">
        <v>36909.271179173709</v>
      </c>
      <c r="AK23" s="128">
        <v>91856.026137317967</v>
      </c>
      <c r="AL23" s="128">
        <v>228601.90050299803</v>
      </c>
      <c r="AM23" s="128">
        <v>568921.07258656539</v>
      </c>
      <c r="AN23" s="128">
        <v>0</v>
      </c>
      <c r="AO23" s="128">
        <v>2000</v>
      </c>
      <c r="AP23" s="128">
        <v>1166.6666666666667</v>
      </c>
      <c r="AQ23" s="128">
        <v>11666.666666666668</v>
      </c>
      <c r="AR23" s="128">
        <v>21666.666666666664</v>
      </c>
      <c r="AS23" s="128" t="s">
        <v>23</v>
      </c>
      <c r="AT23" s="128">
        <v>649.63635764143942</v>
      </c>
      <c r="AU23" s="128">
        <v>1978.3014991210125</v>
      </c>
      <c r="AV23" s="128">
        <v>4156.3034881711528</v>
      </c>
      <c r="AW23" s="128">
        <v>8732.1668074654626</v>
      </c>
      <c r="AX23" s="128">
        <v>18345.80592355959</v>
      </c>
      <c r="AY23" s="128">
        <v>38543.537063122538</v>
      </c>
      <c r="AZ23" s="128">
        <v>0</v>
      </c>
      <c r="BA23" s="128">
        <v>3000</v>
      </c>
      <c r="BB23" s="128">
        <v>20000</v>
      </c>
      <c r="BC23" s="128">
        <v>10833.333333333332</v>
      </c>
      <c r="BD23" s="128">
        <v>45000</v>
      </c>
      <c r="BE23" s="128" t="s">
        <v>23</v>
      </c>
      <c r="BF23" s="128">
        <v>6735.6074586668237</v>
      </c>
      <c r="BG23" s="128">
        <v>10402.109646541621</v>
      </c>
      <c r="BH23" s="128">
        <v>13897.964542269368</v>
      </c>
      <c r="BI23" s="128">
        <v>18568.677410778317</v>
      </c>
      <c r="BJ23" s="128">
        <v>24809.084793451944</v>
      </c>
      <c r="BK23" s="128">
        <v>33146.716627831694</v>
      </c>
    </row>
    <row r="24" spans="1:63" x14ac:dyDescent="0.2">
      <c r="A24" s="96" t="s">
        <v>25</v>
      </c>
      <c r="B24" s="7" t="s">
        <v>30</v>
      </c>
      <c r="C24" s="32" t="str">
        <f t="shared" si="0"/>
        <v>⑤_E加工組立型産業</v>
      </c>
      <c r="D24" s="128" t="s">
        <v>23</v>
      </c>
      <c r="E24" s="128">
        <v>129500</v>
      </c>
      <c r="F24" s="128">
        <v>47700</v>
      </c>
      <c r="G24" s="128">
        <v>108923.57142857143</v>
      </c>
      <c r="H24" s="128">
        <v>4000</v>
      </c>
      <c r="I24" s="128" t="s">
        <v>23</v>
      </c>
      <c r="J24" s="128">
        <v>12126.998857041108</v>
      </c>
      <c r="K24" s="128">
        <v>31661.113788683779</v>
      </c>
      <c r="L24" s="128">
        <v>60030.886468162462</v>
      </c>
      <c r="M24" s="128">
        <v>113821.24312510566</v>
      </c>
      <c r="N24" s="128">
        <v>215810.16288032467</v>
      </c>
      <c r="O24" s="128">
        <v>409185.7119434264</v>
      </c>
      <c r="P24" s="97" t="s">
        <v>23</v>
      </c>
      <c r="Q24" s="97">
        <v>0.77777777777777768</v>
      </c>
      <c r="R24" s="97">
        <v>0.88888888888888873</v>
      </c>
      <c r="S24" s="97">
        <v>0.76190476190476175</v>
      </c>
      <c r="T24" s="97">
        <v>0.66666666666666652</v>
      </c>
      <c r="U24" s="97" t="s">
        <v>23</v>
      </c>
      <c r="V24" s="97">
        <v>0.21815077452295248</v>
      </c>
      <c r="W24" s="97">
        <v>0.41866279873295237</v>
      </c>
      <c r="X24" s="97">
        <v>0.64655099006911265</v>
      </c>
      <c r="Y24" s="97">
        <v>0.99848418351111501</v>
      </c>
      <c r="Z24" s="97">
        <v>1.5419830454753249</v>
      </c>
      <c r="AA24" s="97">
        <v>2.3813213587142315</v>
      </c>
      <c r="AB24" s="128" t="s">
        <v>23</v>
      </c>
      <c r="AC24" s="128">
        <v>317098.61111111107</v>
      </c>
      <c r="AD24" s="128">
        <v>1084168.3796296294</v>
      </c>
      <c r="AE24" s="128">
        <v>406166.27777777781</v>
      </c>
      <c r="AF24" s="128">
        <v>416666.66666666657</v>
      </c>
      <c r="AG24" s="128" t="s">
        <v>23</v>
      </c>
      <c r="AH24" s="128">
        <v>35585.72551197149</v>
      </c>
      <c r="AI24" s="128">
        <v>139712.12550050701</v>
      </c>
      <c r="AJ24" s="128">
        <v>347701.27509090793</v>
      </c>
      <c r="AK24" s="128">
        <v>865323.4375094003</v>
      </c>
      <c r="AL24" s="128">
        <v>2153528.6326094484</v>
      </c>
      <c r="AM24" s="128">
        <v>5359482.2125898255</v>
      </c>
      <c r="AN24" s="128">
        <v>0</v>
      </c>
      <c r="AO24" s="128">
        <v>1250</v>
      </c>
      <c r="AP24" s="128">
        <v>5000</v>
      </c>
      <c r="AQ24" s="128">
        <v>49583.333333333328</v>
      </c>
      <c r="AR24" s="128">
        <v>92500</v>
      </c>
      <c r="AS24" s="128" t="s">
        <v>23</v>
      </c>
      <c r="AT24" s="128">
        <v>2972.3765167715273</v>
      </c>
      <c r="AU24" s="128">
        <v>9051.6130292183534</v>
      </c>
      <c r="AV24" s="128">
        <v>19016.945002382774</v>
      </c>
      <c r="AW24" s="128">
        <v>39953.56364178114</v>
      </c>
      <c r="AX24" s="128">
        <v>83940.256832937579</v>
      </c>
      <c r="AY24" s="128">
        <v>176353.8987498788</v>
      </c>
      <c r="AZ24" s="128">
        <v>0</v>
      </c>
      <c r="BA24" s="128">
        <v>5000</v>
      </c>
      <c r="BB24" s="128">
        <v>10000</v>
      </c>
      <c r="BC24" s="128">
        <v>91666.666666666657</v>
      </c>
      <c r="BD24" s="128">
        <v>22500</v>
      </c>
      <c r="BE24" s="128" t="s">
        <v>23</v>
      </c>
      <c r="BF24" s="128">
        <v>20010.935517537895</v>
      </c>
      <c r="BG24" s="128">
        <v>30903.811818110837</v>
      </c>
      <c r="BH24" s="128">
        <v>41289.709055495769</v>
      </c>
      <c r="BI24" s="128">
        <v>55166.012656354149</v>
      </c>
      <c r="BJ24" s="128">
        <v>73705.749495853117</v>
      </c>
      <c r="BK24" s="128">
        <v>98476.16761041584</v>
      </c>
    </row>
    <row r="25" spans="1:63" x14ac:dyDescent="0.2">
      <c r="A25" s="96" t="s">
        <v>26</v>
      </c>
      <c r="B25" s="7" t="s">
        <v>22</v>
      </c>
      <c r="C25" s="32" t="str">
        <f t="shared" si="0"/>
        <v>①_E生活関連型産業</v>
      </c>
      <c r="D25" s="128" t="s">
        <v>23</v>
      </c>
      <c r="E25" s="128">
        <v>7642.8571428571431</v>
      </c>
      <c r="F25" s="128">
        <v>1208.3333333333333</v>
      </c>
      <c r="G25" s="128">
        <v>1777.1428571428573</v>
      </c>
      <c r="H25" s="128">
        <v>4000</v>
      </c>
      <c r="I25" s="128" t="s">
        <v>23</v>
      </c>
      <c r="J25" s="128">
        <v>316.52761908020949</v>
      </c>
      <c r="K25" s="128">
        <v>826.38887684408201</v>
      </c>
      <c r="L25" s="128">
        <v>1566.870236324738</v>
      </c>
      <c r="M25" s="128">
        <v>2970.8559810922411</v>
      </c>
      <c r="N25" s="128">
        <v>5632.8756879662515</v>
      </c>
      <c r="O25" s="128">
        <v>10680.184000173536</v>
      </c>
      <c r="P25" s="97" t="s">
        <v>23</v>
      </c>
      <c r="Q25" s="97">
        <v>0.58333333333333326</v>
      </c>
      <c r="R25" s="97">
        <v>0.99999999999999989</v>
      </c>
      <c r="S25" s="97">
        <v>2.5595238095238093</v>
      </c>
      <c r="T25" s="97">
        <v>1.6666666666666665</v>
      </c>
      <c r="U25" s="97" t="s">
        <v>23</v>
      </c>
      <c r="V25" s="97">
        <v>0.514784997701768</v>
      </c>
      <c r="W25" s="97">
        <v>0.98794665457803732</v>
      </c>
      <c r="X25" s="97">
        <v>1.5257096870943503</v>
      </c>
      <c r="Y25" s="97">
        <v>2.3561900215024933</v>
      </c>
      <c r="Z25" s="97">
        <v>3.6387206979073219</v>
      </c>
      <c r="AA25" s="97">
        <v>5.6193635473152925</v>
      </c>
      <c r="AB25" s="128" t="s">
        <v>23</v>
      </c>
      <c r="AC25" s="128">
        <v>5835.0555555555547</v>
      </c>
      <c r="AD25" s="128">
        <v>6909.7222222222208</v>
      </c>
      <c r="AE25" s="128">
        <v>9971.3690476190477</v>
      </c>
      <c r="AF25" s="128">
        <v>5555.5555555555547</v>
      </c>
      <c r="AG25" s="128" t="s">
        <v>23</v>
      </c>
      <c r="AH25" s="128">
        <v>421.68579053630071</v>
      </c>
      <c r="AI25" s="128">
        <v>1655.5688338957293</v>
      </c>
      <c r="AJ25" s="128">
        <v>4120.2107009976289</v>
      </c>
      <c r="AK25" s="128">
        <v>10253.959770835228</v>
      </c>
      <c r="AL25" s="128">
        <v>25519.008277039997</v>
      </c>
      <c r="AM25" s="128">
        <v>63509.102629392321</v>
      </c>
      <c r="AN25" s="128">
        <v>0</v>
      </c>
      <c r="AO25" s="128">
        <v>0</v>
      </c>
      <c r="AP25" s="128">
        <v>361.11111111111114</v>
      </c>
      <c r="AQ25" s="128">
        <v>1248.0392156862745</v>
      </c>
      <c r="AR25" s="128">
        <v>1086.9565217391305</v>
      </c>
      <c r="AS25" s="128" t="s">
        <v>23</v>
      </c>
      <c r="AT25" s="128">
        <v>62.160132377778368</v>
      </c>
      <c r="AU25" s="128">
        <v>189.29279684249519</v>
      </c>
      <c r="AV25" s="128">
        <v>397.69383592526412</v>
      </c>
      <c r="AW25" s="128">
        <v>835.53304600677041</v>
      </c>
      <c r="AX25" s="128">
        <v>1755.4093322697238</v>
      </c>
      <c r="AY25" s="128">
        <v>3688.019209469619</v>
      </c>
      <c r="AZ25" s="128">
        <v>23.255813953488374</v>
      </c>
      <c r="BA25" s="128">
        <v>516.12903225806451</v>
      </c>
      <c r="BB25" s="128">
        <v>1305.5555555555554</v>
      </c>
      <c r="BC25" s="128">
        <v>1424.5098039215686</v>
      </c>
      <c r="BD25" s="128">
        <v>1534.7826086956522</v>
      </c>
      <c r="BE25" s="128" t="s">
        <v>23</v>
      </c>
      <c r="BF25" s="128">
        <v>452.08993842381028</v>
      </c>
      <c r="BG25" s="128">
        <v>698.18336927157043</v>
      </c>
      <c r="BH25" s="128">
        <v>932.8230560773319</v>
      </c>
      <c r="BI25" s="128">
        <v>1246.3185063507142</v>
      </c>
      <c r="BJ25" s="128">
        <v>1665.1709122673165</v>
      </c>
      <c r="BK25" s="128">
        <v>2224.7877672779277</v>
      </c>
    </row>
    <row r="26" spans="1:63" x14ac:dyDescent="0.2">
      <c r="A26" s="96" t="s">
        <v>26</v>
      </c>
      <c r="B26" s="7" t="s">
        <v>27</v>
      </c>
      <c r="C26" s="32" t="str">
        <f t="shared" si="0"/>
        <v>②_E生活関連型産業</v>
      </c>
      <c r="D26" s="128">
        <v>0</v>
      </c>
      <c r="E26" s="128">
        <v>839.64285714285711</v>
      </c>
      <c r="F26" s="128">
        <v>8556.6666666666661</v>
      </c>
      <c r="G26" s="128">
        <v>17943.448275862069</v>
      </c>
      <c r="H26" s="128">
        <v>24868.333333333336</v>
      </c>
      <c r="I26" s="128" t="s">
        <v>23</v>
      </c>
      <c r="J26" s="128">
        <v>1655.90171310041</v>
      </c>
      <c r="K26" s="128">
        <v>4323.2207060783403</v>
      </c>
      <c r="L26" s="128">
        <v>8197.0196347343044</v>
      </c>
      <c r="M26" s="128">
        <v>15541.915497802525</v>
      </c>
      <c r="N26" s="128">
        <v>29468.166248776353</v>
      </c>
      <c r="O26" s="128">
        <v>55872.959944242357</v>
      </c>
      <c r="P26" s="97" t="s">
        <v>23</v>
      </c>
      <c r="Q26" s="97">
        <v>0</v>
      </c>
      <c r="R26" s="97">
        <v>0.69444444444444431</v>
      </c>
      <c r="S26" s="97">
        <v>1.3461538461538463</v>
      </c>
      <c r="T26" s="97">
        <v>2.8333333333333335</v>
      </c>
      <c r="U26" s="97" t="s">
        <v>23</v>
      </c>
      <c r="V26" s="97">
        <v>0.28160091875690119</v>
      </c>
      <c r="W26" s="97">
        <v>0.54043277650673993</v>
      </c>
      <c r="X26" s="97">
        <v>0.83460328401213169</v>
      </c>
      <c r="Y26" s="97">
        <v>1.2888978462525738</v>
      </c>
      <c r="Z26" s="97">
        <v>1.9904758223433661</v>
      </c>
      <c r="AA26" s="97">
        <v>3.0739394986599291</v>
      </c>
      <c r="AB26" s="128" t="s">
        <v>23</v>
      </c>
      <c r="AC26" s="128">
        <v>0</v>
      </c>
      <c r="AD26" s="128">
        <v>14779.421296296296</v>
      </c>
      <c r="AE26" s="128">
        <v>14639.388888888887</v>
      </c>
      <c r="AF26" s="128">
        <v>109467.59259259257</v>
      </c>
      <c r="AG26" s="128" t="s">
        <v>23</v>
      </c>
      <c r="AH26" s="128">
        <v>1058.2510044675355</v>
      </c>
      <c r="AI26" s="128">
        <v>4154.7697853586578</v>
      </c>
      <c r="AJ26" s="128">
        <v>10339.966891944112</v>
      </c>
      <c r="AK26" s="128">
        <v>25733.054019808038</v>
      </c>
      <c r="AL26" s="128">
        <v>64041.79782260926</v>
      </c>
      <c r="AM26" s="128">
        <v>159380.68855701835</v>
      </c>
      <c r="AN26" s="128">
        <v>83.333333333333343</v>
      </c>
      <c r="AO26" s="128">
        <v>222.22222222222223</v>
      </c>
      <c r="AP26" s="128">
        <v>310.34482758620692</v>
      </c>
      <c r="AQ26" s="128">
        <v>1679.6296296296296</v>
      </c>
      <c r="AR26" s="128">
        <v>18068.42105263158</v>
      </c>
      <c r="AS26" s="128" t="s">
        <v>23</v>
      </c>
      <c r="AT26" s="128">
        <v>285.32472633712365</v>
      </c>
      <c r="AU26" s="128">
        <v>868.88353339449611</v>
      </c>
      <c r="AV26" s="128">
        <v>1825.4768862413496</v>
      </c>
      <c r="AW26" s="128">
        <v>3835.2273165803317</v>
      </c>
      <c r="AX26" s="128">
        <v>8057.6032929837365</v>
      </c>
      <c r="AY26" s="128">
        <v>16928.584792463458</v>
      </c>
      <c r="AZ26" s="128">
        <v>1250</v>
      </c>
      <c r="BA26" s="128">
        <v>4166.666666666667</v>
      </c>
      <c r="BB26" s="128">
        <v>6310.3448275862065</v>
      </c>
      <c r="BC26" s="128">
        <v>5194.4444444444443</v>
      </c>
      <c r="BD26" s="128">
        <v>13210.526315789473</v>
      </c>
      <c r="BE26" s="128" t="s">
        <v>23</v>
      </c>
      <c r="BF26" s="128">
        <v>2450.6828889022613</v>
      </c>
      <c r="BG26" s="128">
        <v>3784.7027570562104</v>
      </c>
      <c r="BH26" s="128">
        <v>5056.6343278340746</v>
      </c>
      <c r="BI26" s="128">
        <v>6756.0261311824343</v>
      </c>
      <c r="BJ26" s="128">
        <v>9026.53546331691</v>
      </c>
      <c r="BK26" s="128">
        <v>12060.098775292561</v>
      </c>
    </row>
    <row r="27" spans="1:63" x14ac:dyDescent="0.2">
      <c r="A27" s="96" t="s">
        <v>26</v>
      </c>
      <c r="B27" s="7" t="s">
        <v>28</v>
      </c>
      <c r="C27" s="32" t="str">
        <f t="shared" si="0"/>
        <v>③_E生活関連型産業</v>
      </c>
      <c r="D27" s="128">
        <v>250</v>
      </c>
      <c r="E27" s="128">
        <v>5120</v>
      </c>
      <c r="F27" s="128">
        <v>8682.9411764705874</v>
      </c>
      <c r="G27" s="128">
        <v>26446.81818181818</v>
      </c>
      <c r="H27" s="128">
        <v>41666.666666666672</v>
      </c>
      <c r="I27" s="128" t="s">
        <v>23</v>
      </c>
      <c r="J27" s="128">
        <v>2467.7729401898632</v>
      </c>
      <c r="K27" s="128">
        <v>6442.8504352188656</v>
      </c>
      <c r="L27" s="128">
        <v>12215.932313354464</v>
      </c>
      <c r="M27" s="128">
        <v>23161.9535149722</v>
      </c>
      <c r="N27" s="128">
        <v>43916.098818201346</v>
      </c>
      <c r="O27" s="128">
        <v>83266.885677986225</v>
      </c>
      <c r="P27" s="97">
        <v>0</v>
      </c>
      <c r="Q27" s="97">
        <v>0.23809523809523808</v>
      </c>
      <c r="R27" s="97">
        <v>0.3076923076923076</v>
      </c>
      <c r="S27" s="97">
        <v>2.6999999999999988</v>
      </c>
      <c r="T27" s="97">
        <v>1.6666666666666665</v>
      </c>
      <c r="U27" s="97" t="s">
        <v>23</v>
      </c>
      <c r="V27" s="97">
        <v>0.38980291283640178</v>
      </c>
      <c r="W27" s="97">
        <v>0.74808800839336276</v>
      </c>
      <c r="X27" s="97">
        <v>1.1552902334512813</v>
      </c>
      <c r="Y27" s="97">
        <v>1.7841423850308562</v>
      </c>
      <c r="Z27" s="97">
        <v>2.755293828248071</v>
      </c>
      <c r="AA27" s="97">
        <v>4.2550662680717695</v>
      </c>
      <c r="AB27" s="128">
        <v>0</v>
      </c>
      <c r="AC27" s="128">
        <v>2956.3492063492058</v>
      </c>
      <c r="AD27" s="128">
        <v>6823.4401709401682</v>
      </c>
      <c r="AE27" s="128">
        <v>84748.890740740724</v>
      </c>
      <c r="AF27" s="128">
        <v>197419.44444444441</v>
      </c>
      <c r="AG27" s="128" t="s">
        <v>23</v>
      </c>
      <c r="AH27" s="128">
        <v>2736.7364929668088</v>
      </c>
      <c r="AI27" s="128">
        <v>10744.624898502265</v>
      </c>
      <c r="AJ27" s="128">
        <v>26740.125556025541</v>
      </c>
      <c r="AK27" s="128">
        <v>66548.094652581392</v>
      </c>
      <c r="AL27" s="128">
        <v>165618.10424599866</v>
      </c>
      <c r="AM27" s="128">
        <v>412173.43031735404</v>
      </c>
      <c r="AN27" s="128">
        <v>76.92307692307692</v>
      </c>
      <c r="AO27" s="128">
        <v>750</v>
      </c>
      <c r="AP27" s="128">
        <v>2727.2727272727275</v>
      </c>
      <c r="AQ27" s="128">
        <v>11321.428571428571</v>
      </c>
      <c r="AR27" s="128">
        <v>7615.3846153846152</v>
      </c>
      <c r="AS27" s="128" t="s">
        <v>23</v>
      </c>
      <c r="AT27" s="128">
        <v>525.76509612973382</v>
      </c>
      <c r="AU27" s="128">
        <v>1601.083230063058</v>
      </c>
      <c r="AV27" s="128">
        <v>3363.7884907432722</v>
      </c>
      <c r="AW27" s="128">
        <v>7067.1360476439759</v>
      </c>
      <c r="AX27" s="128">
        <v>14847.667162590578</v>
      </c>
      <c r="AY27" s="128">
        <v>31194.138429606752</v>
      </c>
      <c r="AZ27" s="128">
        <v>5615.3846153846152</v>
      </c>
      <c r="BA27" s="128">
        <v>0</v>
      </c>
      <c r="BB27" s="128">
        <v>3636.363636363636</v>
      </c>
      <c r="BC27" s="128">
        <v>11642.857142857141</v>
      </c>
      <c r="BD27" s="128">
        <v>7923.0769230769229</v>
      </c>
      <c r="BE27" s="128" t="s">
        <v>23</v>
      </c>
      <c r="BF27" s="128">
        <v>3104.3272287861323</v>
      </c>
      <c r="BG27" s="128">
        <v>4794.1558962180816</v>
      </c>
      <c r="BH27" s="128">
        <v>6405.3361212071641</v>
      </c>
      <c r="BI27" s="128">
        <v>8557.9884579904556</v>
      </c>
      <c r="BJ27" s="128">
        <v>11434.086371301171</v>
      </c>
      <c r="BK27" s="128">
        <v>15276.75946142541</v>
      </c>
    </row>
    <row r="28" spans="1:63" x14ac:dyDescent="0.2">
      <c r="A28" s="96" t="s">
        <v>26</v>
      </c>
      <c r="B28" s="7" t="s">
        <v>29</v>
      </c>
      <c r="C28" s="32" t="str">
        <f t="shared" si="0"/>
        <v>④_E生活関連型産業</v>
      </c>
      <c r="D28" s="128">
        <v>0</v>
      </c>
      <c r="E28" s="128">
        <v>90</v>
      </c>
      <c r="F28" s="128">
        <v>8566</v>
      </c>
      <c r="G28" s="128">
        <v>16839</v>
      </c>
      <c r="H28" s="128">
        <v>256000</v>
      </c>
      <c r="I28" s="128" t="s">
        <v>23</v>
      </c>
      <c r="J28" s="128">
        <v>3265.6523195780351</v>
      </c>
      <c r="K28" s="128">
        <v>8525.9503116393189</v>
      </c>
      <c r="L28" s="128">
        <v>16165.582758940955</v>
      </c>
      <c r="M28" s="128">
        <v>30650.667243441028</v>
      </c>
      <c r="N28" s="128">
        <v>58115.03466823959</v>
      </c>
      <c r="O28" s="128">
        <v>110188.70250576378</v>
      </c>
      <c r="P28" s="97">
        <v>0</v>
      </c>
      <c r="Q28" s="97">
        <v>0</v>
      </c>
      <c r="R28" s="97">
        <v>0.5714285714285714</v>
      </c>
      <c r="S28" s="97">
        <v>0.4629629629629628</v>
      </c>
      <c r="T28" s="97">
        <v>2.6666666666666665</v>
      </c>
      <c r="U28" s="97" t="s">
        <v>23</v>
      </c>
      <c r="V28" s="97">
        <v>0.12825008052798964</v>
      </c>
      <c r="W28" s="97">
        <v>0.24613040118234997</v>
      </c>
      <c r="X28" s="97">
        <v>0.3801050751396291</v>
      </c>
      <c r="Y28" s="97">
        <v>0.58700537378908668</v>
      </c>
      <c r="Z28" s="97">
        <v>0.90652646174399953</v>
      </c>
      <c r="AA28" s="97">
        <v>1.3999705327014051</v>
      </c>
      <c r="AB28" s="128">
        <v>0</v>
      </c>
      <c r="AC28" s="128">
        <v>0</v>
      </c>
      <c r="AD28" s="128">
        <v>51220.436507936509</v>
      </c>
      <c r="AE28" s="128">
        <v>37546.705246913574</v>
      </c>
      <c r="AF28" s="128">
        <v>400000</v>
      </c>
      <c r="AG28" s="128" t="s">
        <v>23</v>
      </c>
      <c r="AH28" s="128">
        <v>2475.6830012008008</v>
      </c>
      <c r="AI28" s="128">
        <v>9719.7100575307559</v>
      </c>
      <c r="AJ28" s="128">
        <v>24189.422130759162</v>
      </c>
      <c r="AK28" s="128">
        <v>60200.164362589137</v>
      </c>
      <c r="AL28" s="128">
        <v>149820.02338428781</v>
      </c>
      <c r="AM28" s="128">
        <v>372856.77945453255</v>
      </c>
      <c r="AN28" s="128" t="s">
        <v>23</v>
      </c>
      <c r="AO28" s="128">
        <v>0</v>
      </c>
      <c r="AP28" s="128">
        <v>166.66666666666669</v>
      </c>
      <c r="AQ28" s="128">
        <v>57823.529411764699</v>
      </c>
      <c r="AR28" s="128">
        <v>418000</v>
      </c>
      <c r="AS28" s="128" t="s">
        <v>23</v>
      </c>
      <c r="AT28" s="128">
        <v>6660.409141818689</v>
      </c>
      <c r="AU28" s="128">
        <v>20282.573835394447</v>
      </c>
      <c r="AV28" s="128">
        <v>42612.580751010304</v>
      </c>
      <c r="AW28" s="128">
        <v>89526.706669378618</v>
      </c>
      <c r="AX28" s="128">
        <v>188090.72498794729</v>
      </c>
      <c r="AY28" s="128">
        <v>395168.34855930367</v>
      </c>
      <c r="AZ28" s="128" t="s">
        <v>23</v>
      </c>
      <c r="BA28" s="128">
        <v>7500</v>
      </c>
      <c r="BB28" s="128">
        <v>1666.6666666666665</v>
      </c>
      <c r="BC28" s="128">
        <v>57764.705882352937</v>
      </c>
      <c r="BD28" s="128">
        <v>320000</v>
      </c>
      <c r="BE28" s="128" t="s">
        <v>23</v>
      </c>
      <c r="BF28" s="128">
        <v>30368.246131297841</v>
      </c>
      <c r="BG28" s="128">
        <v>46899.084896115412</v>
      </c>
      <c r="BH28" s="128">
        <v>62660.54109204634</v>
      </c>
      <c r="BI28" s="128">
        <v>83718.9770044584</v>
      </c>
      <c r="BJ28" s="128">
        <v>111854.55772520759</v>
      </c>
      <c r="BK28" s="128">
        <v>149445.71149305266</v>
      </c>
    </row>
    <row r="29" spans="1:63" x14ac:dyDescent="0.2">
      <c r="A29" s="96" t="s">
        <v>26</v>
      </c>
      <c r="B29" s="7" t="s">
        <v>30</v>
      </c>
      <c r="C29" s="32" t="str">
        <f t="shared" si="0"/>
        <v>⑤_E生活関連型産業</v>
      </c>
      <c r="D29" s="128" t="s">
        <v>23</v>
      </c>
      <c r="E29" s="128">
        <v>20445</v>
      </c>
      <c r="F29" s="128">
        <v>28500</v>
      </c>
      <c r="G29" s="128">
        <v>753000</v>
      </c>
      <c r="H29" s="128">
        <v>2000</v>
      </c>
      <c r="I29" s="128" t="s">
        <v>23</v>
      </c>
      <c r="J29" s="128">
        <v>37504.943595998804</v>
      </c>
      <c r="K29" s="128">
        <v>97917.737177128176</v>
      </c>
      <c r="L29" s="128">
        <v>185656.4049809417</v>
      </c>
      <c r="M29" s="128">
        <v>352012.8395950984</v>
      </c>
      <c r="N29" s="128">
        <v>667432.072987327</v>
      </c>
      <c r="O29" s="128">
        <v>1265481.0334888778</v>
      </c>
      <c r="P29" s="97" t="s">
        <v>23</v>
      </c>
      <c r="Q29" s="97">
        <v>0.33333333333333326</v>
      </c>
      <c r="R29" s="97">
        <v>0.83333333333333326</v>
      </c>
      <c r="S29" s="97">
        <v>2.6666666666666665</v>
      </c>
      <c r="T29" s="97" t="s">
        <v>23</v>
      </c>
      <c r="U29" s="97" t="s">
        <v>23</v>
      </c>
      <c r="V29" s="97">
        <v>0.43977319284085509</v>
      </c>
      <c r="W29" s="97">
        <v>0.84398818260031949</v>
      </c>
      <c r="X29" s="97">
        <v>1.3033911699781455</v>
      </c>
      <c r="Y29" s="97">
        <v>2.0128582093921339</v>
      </c>
      <c r="Z29" s="97">
        <v>3.1085051551985261</v>
      </c>
      <c r="AA29" s="97">
        <v>4.8005389822335767</v>
      </c>
      <c r="AB29" s="128" t="s">
        <v>23</v>
      </c>
      <c r="AC29" s="128">
        <v>89290.277777777752</v>
      </c>
      <c r="AD29" s="128">
        <v>38639.791666666664</v>
      </c>
      <c r="AE29" s="128">
        <v>342042.4444444445</v>
      </c>
      <c r="AF29" s="128" t="s">
        <v>23</v>
      </c>
      <c r="AG29" s="128" t="s">
        <v>23</v>
      </c>
      <c r="AH29" s="128">
        <v>12775.986101566581</v>
      </c>
      <c r="AI29" s="128">
        <v>50159.443089457884</v>
      </c>
      <c r="AJ29" s="128">
        <v>124831.7013113586</v>
      </c>
      <c r="AK29" s="128">
        <v>310668.39447352989</v>
      </c>
      <c r="AL29" s="128">
        <v>773159.78482125152</v>
      </c>
      <c r="AM29" s="128">
        <v>1924161.1425515499</v>
      </c>
      <c r="AN29" s="128" t="s">
        <v>23</v>
      </c>
      <c r="AO29" s="128">
        <v>0</v>
      </c>
      <c r="AP29" s="128">
        <v>6666.6666666666661</v>
      </c>
      <c r="AQ29" s="128">
        <v>140625</v>
      </c>
      <c r="AR29" s="128">
        <v>116666.66666666666</v>
      </c>
      <c r="AS29" s="128" t="s">
        <v>23</v>
      </c>
      <c r="AT29" s="128">
        <v>6477.1417086833681</v>
      </c>
      <c r="AU29" s="128">
        <v>19724.479705583177</v>
      </c>
      <c r="AV29" s="128">
        <v>41440.05544104462</v>
      </c>
      <c r="AW29" s="128">
        <v>87063.294981147774</v>
      </c>
      <c r="AX29" s="128">
        <v>182915.23146628507</v>
      </c>
      <c r="AY29" s="128">
        <v>384294.91911154293</v>
      </c>
      <c r="AZ29" s="128" t="s">
        <v>23</v>
      </c>
      <c r="BA29" s="128">
        <v>0</v>
      </c>
      <c r="BB29" s="128">
        <v>6666.6666666666661</v>
      </c>
      <c r="BC29" s="128">
        <v>332500</v>
      </c>
      <c r="BD29" s="128">
        <v>700000</v>
      </c>
      <c r="BE29" s="128" t="s">
        <v>23</v>
      </c>
      <c r="BF29" s="128">
        <v>108880.42049985875</v>
      </c>
      <c r="BG29" s="128">
        <v>168149.0614397029</v>
      </c>
      <c r="BH29" s="128">
        <v>224659.20597960829</v>
      </c>
      <c r="BI29" s="128">
        <v>300160.81207498675</v>
      </c>
      <c r="BJ29" s="128">
        <v>401036.37290382583</v>
      </c>
      <c r="BK29" s="128">
        <v>535813.3571136446</v>
      </c>
    </row>
    <row r="30" spans="1:63" x14ac:dyDescent="0.2">
      <c r="A30" s="98" t="s">
        <v>111</v>
      </c>
      <c r="B30" s="7" t="s">
        <v>110</v>
      </c>
      <c r="C30" s="32" t="str">
        <f t="shared" si="0"/>
        <v>①_I</v>
      </c>
      <c r="D30" s="128">
        <v>0</v>
      </c>
      <c r="E30" s="128">
        <v>2082.9545454545455</v>
      </c>
      <c r="F30" s="128">
        <v>2584.3867924528304</v>
      </c>
      <c r="G30" s="128">
        <v>3123.9330837563448</v>
      </c>
      <c r="H30" s="128">
        <v>9744.36</v>
      </c>
      <c r="I30" s="128" t="s">
        <v>23</v>
      </c>
      <c r="J30" s="128">
        <v>414.67465230394458</v>
      </c>
      <c r="K30" s="128">
        <v>1082.6307074528295</v>
      </c>
      <c r="L30" s="128">
        <v>2052.7161969038566</v>
      </c>
      <c r="M30" s="128">
        <v>3892.0416315782559</v>
      </c>
      <c r="N30" s="128">
        <v>7379.484842954078</v>
      </c>
      <c r="O30" s="128">
        <v>13991.833002389074</v>
      </c>
      <c r="P30" s="97" t="s">
        <v>23</v>
      </c>
      <c r="Q30" s="97">
        <v>0.3672316384180791</v>
      </c>
      <c r="R30" s="97">
        <v>1.1242937853107342</v>
      </c>
      <c r="S30" s="97">
        <v>1.2242424242424237</v>
      </c>
      <c r="T30" s="97">
        <v>0.33333333333333331</v>
      </c>
      <c r="U30" s="97" t="s">
        <v>23</v>
      </c>
      <c r="V30" s="97">
        <v>0.26635332978656984</v>
      </c>
      <c r="W30" s="97">
        <v>0.51117045421515916</v>
      </c>
      <c r="X30" s="97">
        <v>0.78941277865411674</v>
      </c>
      <c r="Y30" s="97">
        <v>1.2191090661904955</v>
      </c>
      <c r="Z30" s="97">
        <v>1.8826993373501681</v>
      </c>
      <c r="AA30" s="97">
        <v>2.9074976908627939</v>
      </c>
      <c r="AB30" s="128" t="s">
        <v>23</v>
      </c>
      <c r="AC30" s="128">
        <v>1066.8964218455744</v>
      </c>
      <c r="AD30" s="128">
        <v>3600.9152542372885</v>
      </c>
      <c r="AE30" s="128">
        <v>5092.4213383838396</v>
      </c>
      <c r="AF30" s="128">
        <v>611.11111111111109</v>
      </c>
      <c r="AG30" s="128" t="s">
        <v>23</v>
      </c>
      <c r="AH30" s="128">
        <v>210.87682653701037</v>
      </c>
      <c r="AI30" s="128">
        <v>827.91763355719797</v>
      </c>
      <c r="AJ30" s="128">
        <v>2060.4368863963787</v>
      </c>
      <c r="AK30" s="128">
        <v>5127.8049781138188</v>
      </c>
      <c r="AL30" s="128">
        <v>12761.557544990699</v>
      </c>
      <c r="AM30" s="128">
        <v>31759.661623093412</v>
      </c>
      <c r="AN30" s="128">
        <v>0</v>
      </c>
      <c r="AO30" s="128">
        <v>192.89340101522842</v>
      </c>
      <c r="AP30" s="128">
        <v>59.943181818181813</v>
      </c>
      <c r="AQ30" s="128">
        <v>1338.5441527446301</v>
      </c>
      <c r="AR30" s="128">
        <v>1507.012987012987</v>
      </c>
      <c r="AS30" s="128">
        <v>500</v>
      </c>
      <c r="AT30" s="128">
        <v>69.98667911560878</v>
      </c>
      <c r="AU30" s="128">
        <v>213.12654469583873</v>
      </c>
      <c r="AV30" s="128">
        <v>447.76723949042207</v>
      </c>
      <c r="AW30" s="128">
        <v>940.73453425056869</v>
      </c>
      <c r="AX30" s="128">
        <v>1976.431917928569</v>
      </c>
      <c r="AY30" s="128">
        <v>4152.3756001141328</v>
      </c>
      <c r="AZ30" s="128">
        <v>51.282051282051285</v>
      </c>
      <c r="BA30" s="128">
        <v>822.3350253807107</v>
      </c>
      <c r="BB30" s="128">
        <v>836.64772727272737</v>
      </c>
      <c r="BC30" s="128">
        <v>1545.3460620525059</v>
      </c>
      <c r="BD30" s="128">
        <v>1736.8831168831171</v>
      </c>
      <c r="BE30" s="128">
        <v>500</v>
      </c>
      <c r="BF30" s="128">
        <v>491.12679155184134</v>
      </c>
      <c r="BG30" s="128">
        <v>758.46978426614214</v>
      </c>
      <c r="BH30" s="128">
        <v>1013.3700303397745</v>
      </c>
      <c r="BI30" s="128">
        <v>1353.9350409119211</v>
      </c>
      <c r="BJ30" s="128">
        <v>1808.9543208560558</v>
      </c>
      <c r="BK30" s="128">
        <v>2416.8927135084555</v>
      </c>
    </row>
    <row r="31" spans="1:63" x14ac:dyDescent="0.2">
      <c r="A31" s="98" t="s">
        <v>100</v>
      </c>
      <c r="B31" s="7" t="s">
        <v>27</v>
      </c>
      <c r="C31" s="32" t="str">
        <f t="shared" si="0"/>
        <v>②_I</v>
      </c>
      <c r="D31" s="128">
        <v>0</v>
      </c>
      <c r="E31" s="128">
        <v>1029.0265486725664</v>
      </c>
      <c r="F31" s="128">
        <v>1746.5263157894738</v>
      </c>
      <c r="G31" s="128">
        <v>9210.7394366197186</v>
      </c>
      <c r="H31" s="128">
        <v>5911.7647058823522</v>
      </c>
      <c r="I31" s="128" t="s">
        <v>23</v>
      </c>
      <c r="J31" s="128">
        <v>752.25532865034199</v>
      </c>
      <c r="K31" s="128">
        <v>1963.9848110246635</v>
      </c>
      <c r="L31" s="128">
        <v>3723.8029591352042</v>
      </c>
      <c r="M31" s="128">
        <v>7060.4968025335538</v>
      </c>
      <c r="N31" s="128">
        <v>13387.017424295627</v>
      </c>
      <c r="O31" s="128">
        <v>25382.383213329507</v>
      </c>
      <c r="P31" s="97">
        <v>0</v>
      </c>
      <c r="Q31" s="97">
        <v>0.29365079365079361</v>
      </c>
      <c r="R31" s="97">
        <v>1.807017543859649</v>
      </c>
      <c r="S31" s="97">
        <v>0.92457420924574307</v>
      </c>
      <c r="T31" s="97">
        <v>2.1428571428571428</v>
      </c>
      <c r="U31" s="97" t="s">
        <v>23</v>
      </c>
      <c r="V31" s="97">
        <v>0.23124019111677904</v>
      </c>
      <c r="W31" s="97">
        <v>0.44378327697529019</v>
      </c>
      <c r="X31" s="97">
        <v>0.68534514643492106</v>
      </c>
      <c r="Y31" s="97">
        <v>1.0583949285859562</v>
      </c>
      <c r="Z31" s="97">
        <v>1.6345046443877338</v>
      </c>
      <c r="AA31" s="97">
        <v>2.524204680472542</v>
      </c>
      <c r="AB31" s="128">
        <v>0</v>
      </c>
      <c r="AC31" s="128">
        <v>5170.6858465608457</v>
      </c>
      <c r="AD31" s="128">
        <v>40678.318713450288</v>
      </c>
      <c r="AE31" s="128">
        <v>32417.730332522311</v>
      </c>
      <c r="AF31" s="128">
        <v>24365.07936507936</v>
      </c>
      <c r="AG31" s="128" t="s">
        <v>23</v>
      </c>
      <c r="AH31" s="128">
        <v>1364.1303467295206</v>
      </c>
      <c r="AI31" s="128">
        <v>5355.6741490969316</v>
      </c>
      <c r="AJ31" s="128">
        <v>13328.655075150646</v>
      </c>
      <c r="AK31" s="128">
        <v>33170.996062614271</v>
      </c>
      <c r="AL31" s="128">
        <v>82552.588658202279</v>
      </c>
      <c r="AM31" s="128">
        <v>205448.45506919146</v>
      </c>
      <c r="AN31" s="128">
        <v>192.98245614035091</v>
      </c>
      <c r="AO31" s="128">
        <v>1250</v>
      </c>
      <c r="AP31" s="128">
        <v>393.93939393939388</v>
      </c>
      <c r="AQ31" s="128">
        <v>5193.9655172413786</v>
      </c>
      <c r="AR31" s="128">
        <v>2810.9756097560976</v>
      </c>
      <c r="AS31" s="128">
        <v>5000</v>
      </c>
      <c r="AT31" s="128">
        <v>244.53607261869169</v>
      </c>
      <c r="AU31" s="128">
        <v>744.67211288339354</v>
      </c>
      <c r="AV31" s="128">
        <v>1564.5154703144185</v>
      </c>
      <c r="AW31" s="128">
        <v>3286.9616231169725</v>
      </c>
      <c r="AX31" s="128">
        <v>6905.7269914195804</v>
      </c>
      <c r="AY31" s="128">
        <v>14508.55554400969</v>
      </c>
      <c r="AZ31" s="128">
        <v>5280.7017543859647</v>
      </c>
      <c r="BA31" s="128">
        <v>1196.4285714285713</v>
      </c>
      <c r="BB31" s="128">
        <v>4333.333333333333</v>
      </c>
      <c r="BC31" s="128">
        <v>9575.4310344827572</v>
      </c>
      <c r="BD31" s="128">
        <v>7292.6829268292677</v>
      </c>
      <c r="BE31" s="128">
        <v>0</v>
      </c>
      <c r="BF31" s="128">
        <v>2782.5026601561167</v>
      </c>
      <c r="BG31" s="128">
        <v>4297.1473531307183</v>
      </c>
      <c r="BH31" s="128">
        <v>5741.2970614641599</v>
      </c>
      <c r="BI31" s="128">
        <v>7670.7846483230142</v>
      </c>
      <c r="BJ31" s="128">
        <v>10248.71845003302</v>
      </c>
      <c r="BK31" s="128">
        <v>13693.022902293344</v>
      </c>
    </row>
    <row r="32" spans="1:63" x14ac:dyDescent="0.2">
      <c r="A32" s="98" t="s">
        <v>100</v>
      </c>
      <c r="B32" s="7" t="s">
        <v>28</v>
      </c>
      <c r="C32" s="32" t="str">
        <f t="shared" si="0"/>
        <v>③_I</v>
      </c>
      <c r="D32" s="128" t="s">
        <v>23</v>
      </c>
      <c r="E32" s="128">
        <v>1806.0000000000002</v>
      </c>
      <c r="F32" s="128">
        <v>3992.6923076923076</v>
      </c>
      <c r="G32" s="128">
        <v>12311.016949152543</v>
      </c>
      <c r="H32" s="128" t="s">
        <v>23</v>
      </c>
      <c r="I32" s="128" t="s">
        <v>23</v>
      </c>
      <c r="J32" s="128">
        <v>1182.6123492248846</v>
      </c>
      <c r="K32" s="128">
        <v>3087.5589746569385</v>
      </c>
      <c r="L32" s="128">
        <v>5854.1497784463163</v>
      </c>
      <c r="M32" s="128">
        <v>11099.729562992705</v>
      </c>
      <c r="N32" s="128">
        <v>21045.583224601487</v>
      </c>
      <c r="O32" s="128">
        <v>39903.366181131321</v>
      </c>
      <c r="P32" s="97" t="s">
        <v>23</v>
      </c>
      <c r="Q32" s="97">
        <v>0.40277777777777773</v>
      </c>
      <c r="R32" s="97">
        <v>9.5238095238095219E-2</v>
      </c>
      <c r="S32" s="97">
        <v>0.75903614457831303</v>
      </c>
      <c r="T32" s="97" t="s">
        <v>23</v>
      </c>
      <c r="U32" s="97" t="s">
        <v>23</v>
      </c>
      <c r="V32" s="97">
        <v>0.14348127213676848</v>
      </c>
      <c r="W32" s="97">
        <v>0.27536125457223004</v>
      </c>
      <c r="X32" s="97">
        <v>0.42524698231884106</v>
      </c>
      <c r="Y32" s="97">
        <v>0.6567191025193635</v>
      </c>
      <c r="Z32" s="97">
        <v>1.0141870431674771</v>
      </c>
      <c r="AA32" s="97">
        <v>1.5662333478390973</v>
      </c>
      <c r="AB32" s="128" t="s">
        <v>23</v>
      </c>
      <c r="AC32" s="128">
        <v>7552.0833333333339</v>
      </c>
      <c r="AD32" s="128">
        <v>8438.2936507936483</v>
      </c>
      <c r="AE32" s="128">
        <v>76141.289156626488</v>
      </c>
      <c r="AF32" s="128" t="s">
        <v>23</v>
      </c>
      <c r="AG32" s="128" t="s">
        <v>23</v>
      </c>
      <c r="AH32" s="128">
        <v>2768.9429085747993</v>
      </c>
      <c r="AI32" s="128">
        <v>10871.069609537633</v>
      </c>
      <c r="AJ32" s="128">
        <v>27054.80824443213</v>
      </c>
      <c r="AK32" s="128">
        <v>67331.2448023342</v>
      </c>
      <c r="AL32" s="128">
        <v>167567.12838890101</v>
      </c>
      <c r="AM32" s="128">
        <v>417023.96263330278</v>
      </c>
      <c r="AN32" s="128">
        <v>0</v>
      </c>
      <c r="AO32" s="128">
        <v>0</v>
      </c>
      <c r="AP32" s="128">
        <v>578.9473684210526</v>
      </c>
      <c r="AQ32" s="128">
        <v>8641.0256410256407</v>
      </c>
      <c r="AR32" s="128">
        <v>4740.7407407407409</v>
      </c>
      <c r="AS32" s="128" t="s">
        <v>23</v>
      </c>
      <c r="AT32" s="128">
        <v>396.15115869167249</v>
      </c>
      <c r="AU32" s="128">
        <v>1206.3771091315998</v>
      </c>
      <c r="AV32" s="128">
        <v>2534.5324708904691</v>
      </c>
      <c r="AW32" s="128">
        <v>5324.9144047687523</v>
      </c>
      <c r="AX32" s="128">
        <v>11187.354568849461</v>
      </c>
      <c r="AY32" s="128">
        <v>23504.021423719383</v>
      </c>
      <c r="AZ32" s="128">
        <v>0</v>
      </c>
      <c r="BA32" s="128">
        <v>71.428571428571431</v>
      </c>
      <c r="BB32" s="128">
        <v>7368.4210526315792</v>
      </c>
      <c r="BC32" s="128">
        <v>31961.538461538461</v>
      </c>
      <c r="BD32" s="128">
        <v>20185.185185185186</v>
      </c>
      <c r="BE32" s="128" t="s">
        <v>23</v>
      </c>
      <c r="BF32" s="128">
        <v>8096.9285045414063</v>
      </c>
      <c r="BG32" s="128">
        <v>12504.460603040936</v>
      </c>
      <c r="BH32" s="128">
        <v>16706.856203832253</v>
      </c>
      <c r="BI32" s="128">
        <v>22321.558128436962</v>
      </c>
      <c r="BJ32" s="128">
        <v>29823.202594327755</v>
      </c>
      <c r="BK32" s="128">
        <v>39845.937629650514</v>
      </c>
    </row>
    <row r="33" spans="1:63" x14ac:dyDescent="0.2">
      <c r="A33" s="98" t="s">
        <v>100</v>
      </c>
      <c r="B33" s="7" t="s">
        <v>29</v>
      </c>
      <c r="C33" s="32" t="str">
        <f t="shared" si="0"/>
        <v>④_I</v>
      </c>
      <c r="D33" s="128" t="s">
        <v>23</v>
      </c>
      <c r="E33" s="128">
        <v>12285.714285714286</v>
      </c>
      <c r="F33" s="128">
        <v>9390</v>
      </c>
      <c r="G33" s="128">
        <v>21318.18181818182</v>
      </c>
      <c r="H33" s="128" t="s">
        <v>23</v>
      </c>
      <c r="I33" s="128" t="s">
        <v>23</v>
      </c>
      <c r="J33" s="128">
        <v>2423.0955670616668</v>
      </c>
      <c r="K33" s="128">
        <v>6326.206951446291</v>
      </c>
      <c r="L33" s="128">
        <v>11994.771056099355</v>
      </c>
      <c r="M33" s="128">
        <v>22742.621888989328</v>
      </c>
      <c r="N33" s="128">
        <v>43121.027318193504</v>
      </c>
      <c r="O33" s="128">
        <v>81759.394587508505</v>
      </c>
      <c r="P33" s="97" t="s">
        <v>23</v>
      </c>
      <c r="Q33" s="97">
        <v>0.15151515151515149</v>
      </c>
      <c r="R33" s="97">
        <v>1.7777777777777777</v>
      </c>
      <c r="S33" s="97">
        <v>0.45833333333333326</v>
      </c>
      <c r="T33" s="97" t="s">
        <v>23</v>
      </c>
      <c r="U33" s="97" t="s">
        <v>23</v>
      </c>
      <c r="V33" s="97">
        <v>0.23349759976611714</v>
      </c>
      <c r="W33" s="97">
        <v>0.44811556974428252</v>
      </c>
      <c r="X33" s="97">
        <v>0.69203560994765345</v>
      </c>
      <c r="Y33" s="97">
        <v>1.0687271716733999</v>
      </c>
      <c r="Z33" s="97">
        <v>1.6504609749192234</v>
      </c>
      <c r="AA33" s="97">
        <v>2.5488464239812245</v>
      </c>
      <c r="AB33" s="128" t="s">
        <v>23</v>
      </c>
      <c r="AC33" s="128">
        <v>32084.823232323222</v>
      </c>
      <c r="AD33" s="128">
        <v>632697.73842592584</v>
      </c>
      <c r="AE33" s="128">
        <v>192407.77777777778</v>
      </c>
      <c r="AF33" s="128" t="s">
        <v>23</v>
      </c>
      <c r="AG33" s="128" t="s">
        <v>23</v>
      </c>
      <c r="AH33" s="128">
        <v>20061.49645244838</v>
      </c>
      <c r="AI33" s="128">
        <v>78762.882300925266</v>
      </c>
      <c r="AJ33" s="128">
        <v>196017.02076866219</v>
      </c>
      <c r="AK33" s="128">
        <v>487827.15041106159</v>
      </c>
      <c r="AL33" s="128">
        <v>1214054.4109127806</v>
      </c>
      <c r="AM33" s="128">
        <v>3021414.678159649</v>
      </c>
      <c r="AN33" s="128" t="s">
        <v>23</v>
      </c>
      <c r="AO33" s="128">
        <v>7500</v>
      </c>
      <c r="AP33" s="128">
        <v>750</v>
      </c>
      <c r="AQ33" s="128">
        <v>26285.714285714283</v>
      </c>
      <c r="AR33" s="128">
        <v>21333.333333333336</v>
      </c>
      <c r="AS33" s="128" t="s">
        <v>23</v>
      </c>
      <c r="AT33" s="128">
        <v>1279.7197558654286</v>
      </c>
      <c r="AU33" s="128">
        <v>3897.0594575014311</v>
      </c>
      <c r="AV33" s="128">
        <v>8187.5092467049599</v>
      </c>
      <c r="AW33" s="128">
        <v>17201.510111898147</v>
      </c>
      <c r="AX33" s="128">
        <v>36139.434010265766</v>
      </c>
      <c r="AY33" s="128">
        <v>75926.978624915093</v>
      </c>
      <c r="AZ33" s="128" t="s">
        <v>23</v>
      </c>
      <c r="BA33" s="128">
        <v>2500</v>
      </c>
      <c r="BB33" s="128">
        <v>0</v>
      </c>
      <c r="BC33" s="128">
        <v>84071.428571428565</v>
      </c>
      <c r="BD33" s="128">
        <v>15833.333333333332</v>
      </c>
      <c r="BE33" s="128" t="s">
        <v>23</v>
      </c>
      <c r="BF33" s="128">
        <v>17390.341726461465</v>
      </c>
      <c r="BG33" s="128">
        <v>26856.707808397845</v>
      </c>
      <c r="BH33" s="128">
        <v>35882.487834311331</v>
      </c>
      <c r="BI33" s="128">
        <v>47941.577291051806</v>
      </c>
      <c r="BJ33" s="128">
        <v>64053.385700757928</v>
      </c>
      <c r="BK33" s="128">
        <v>85579.917298545886</v>
      </c>
    </row>
    <row r="34" spans="1:63" x14ac:dyDescent="0.2">
      <c r="A34" s="98" t="s">
        <v>100</v>
      </c>
      <c r="B34" s="7" t="s">
        <v>30</v>
      </c>
      <c r="C34" s="32" t="str">
        <f t="shared" si="0"/>
        <v>⑤_I</v>
      </c>
      <c r="D34" s="128" t="s">
        <v>23</v>
      </c>
      <c r="E34" s="128">
        <v>16177.5</v>
      </c>
      <c r="F34" s="128">
        <v>25104.444444444445</v>
      </c>
      <c r="G34" s="128">
        <v>27421.599999999999</v>
      </c>
      <c r="H34" s="128">
        <v>35000</v>
      </c>
      <c r="I34" s="128" t="s">
        <v>23</v>
      </c>
      <c r="J34" s="128">
        <v>3289.1182183629435</v>
      </c>
      <c r="K34" s="128">
        <v>8587.2149740954665</v>
      </c>
      <c r="L34" s="128">
        <v>16281.743296468532</v>
      </c>
      <c r="M34" s="128">
        <v>30870.912813035968</v>
      </c>
      <c r="N34" s="128">
        <v>58532.630109502774</v>
      </c>
      <c r="O34" s="128">
        <v>110980.48212196454</v>
      </c>
      <c r="P34" s="97" t="s">
        <v>23</v>
      </c>
      <c r="Q34" s="97">
        <v>0</v>
      </c>
      <c r="R34" s="97">
        <v>0</v>
      </c>
      <c r="S34" s="97">
        <v>0.35416666666666663</v>
      </c>
      <c r="T34" s="97">
        <v>0</v>
      </c>
      <c r="U34" s="97" t="s">
        <v>23</v>
      </c>
      <c r="V34" s="97">
        <v>5.6173822304947205E-2</v>
      </c>
      <c r="W34" s="97">
        <v>0.107805666576913</v>
      </c>
      <c r="X34" s="97">
        <v>0.16648687361597578</v>
      </c>
      <c r="Y34" s="97">
        <v>0.25710966748345127</v>
      </c>
      <c r="Z34" s="97">
        <v>0.39706061912083063</v>
      </c>
      <c r="AA34" s="97">
        <v>0.61319022656650912</v>
      </c>
      <c r="AB34" s="128" t="s">
        <v>23</v>
      </c>
      <c r="AC34" s="128">
        <v>0</v>
      </c>
      <c r="AD34" s="128">
        <v>0</v>
      </c>
      <c r="AE34" s="128">
        <v>199023.15972222219</v>
      </c>
      <c r="AF34" s="128">
        <v>0</v>
      </c>
      <c r="AG34" s="128" t="s">
        <v>23</v>
      </c>
      <c r="AH34" s="128">
        <v>6241.2411680907235</v>
      </c>
      <c r="AI34" s="128">
        <v>24503.563066653733</v>
      </c>
      <c r="AJ34" s="128">
        <v>60981.96625399607</v>
      </c>
      <c r="AK34" s="128">
        <v>151765.69211945919</v>
      </c>
      <c r="AL34" s="128">
        <v>377698.96117426618</v>
      </c>
      <c r="AM34" s="128">
        <v>939978.616246355</v>
      </c>
      <c r="AN34" s="128">
        <v>0</v>
      </c>
      <c r="AO34" s="128">
        <v>0</v>
      </c>
      <c r="AP34" s="128">
        <v>13333.333333333332</v>
      </c>
      <c r="AQ34" s="128">
        <v>90090.909090909103</v>
      </c>
      <c r="AR34" s="128">
        <v>412461.53846153844</v>
      </c>
      <c r="AS34" s="128" t="s">
        <v>23</v>
      </c>
      <c r="AT34" s="128">
        <v>9151.2600838914495</v>
      </c>
      <c r="AU34" s="128">
        <v>27867.823790738385</v>
      </c>
      <c r="AV34" s="128">
        <v>58548.776958743969</v>
      </c>
      <c r="AW34" s="128">
        <v>123007.78521873656</v>
      </c>
      <c r="AX34" s="128">
        <v>258432.6438634365</v>
      </c>
      <c r="AY34" s="128">
        <v>542952.88136016775</v>
      </c>
      <c r="AZ34" s="128">
        <v>40000</v>
      </c>
      <c r="BA34" s="128">
        <v>0</v>
      </c>
      <c r="BB34" s="128">
        <v>10000</v>
      </c>
      <c r="BC34" s="128">
        <v>116818.18181818182</v>
      </c>
      <c r="BD34" s="128">
        <v>224615.38461538462</v>
      </c>
      <c r="BE34" s="128" t="s">
        <v>23</v>
      </c>
      <c r="BF34" s="128">
        <v>44147.755848040259</v>
      </c>
      <c r="BG34" s="128">
        <v>68179.418084877383</v>
      </c>
      <c r="BH34" s="128">
        <v>91092.592488795548</v>
      </c>
      <c r="BI34" s="128">
        <v>121706.23685874911</v>
      </c>
      <c r="BJ34" s="128">
        <v>162608.26139227394</v>
      </c>
      <c r="BK34" s="128">
        <v>217256.29972197505</v>
      </c>
    </row>
    <row r="35" spans="1:63" x14ac:dyDescent="0.2">
      <c r="A35" s="98" t="s">
        <v>101</v>
      </c>
      <c r="B35" s="7" t="s">
        <v>22</v>
      </c>
      <c r="C35" s="32" t="str">
        <f t="shared" si="0"/>
        <v>①_K</v>
      </c>
      <c r="D35" s="128">
        <v>0</v>
      </c>
      <c r="E35" s="128">
        <v>6531.8181818181811</v>
      </c>
      <c r="F35" s="128">
        <v>6680.5128205128212</v>
      </c>
      <c r="G35" s="128">
        <v>25655.774647887323</v>
      </c>
      <c r="H35" s="128">
        <v>15000</v>
      </c>
      <c r="I35" s="128" t="s">
        <v>23</v>
      </c>
      <c r="J35" s="128">
        <v>2535.6942231463568</v>
      </c>
      <c r="K35" s="128">
        <v>6620.1790136833015</v>
      </c>
      <c r="L35" s="128">
        <v>12552.155221759032</v>
      </c>
      <c r="M35" s="128">
        <v>23799.447172875167</v>
      </c>
      <c r="N35" s="128">
        <v>45124.815278941416</v>
      </c>
      <c r="O35" s="128">
        <v>85558.666097057285</v>
      </c>
      <c r="P35" s="97" t="s">
        <v>23</v>
      </c>
      <c r="Q35" s="97">
        <v>0</v>
      </c>
      <c r="R35" s="97">
        <v>0.11111111111111109</v>
      </c>
      <c r="S35" s="97">
        <v>0.54460093896713602</v>
      </c>
      <c r="T35" s="97" t="s">
        <v>23</v>
      </c>
      <c r="U35" s="97" t="s">
        <v>23</v>
      </c>
      <c r="V35" s="97">
        <v>0.1080993230812456</v>
      </c>
      <c r="W35" s="97">
        <v>0.20745819143342184</v>
      </c>
      <c r="X35" s="97">
        <v>0.32038265514673497</v>
      </c>
      <c r="Y35" s="97">
        <v>0.49477460981246912</v>
      </c>
      <c r="Z35" s="97">
        <v>0.76409228334462032</v>
      </c>
      <c r="AA35" s="97">
        <v>1.1800060186760253</v>
      </c>
      <c r="AB35" s="128" t="s">
        <v>23</v>
      </c>
      <c r="AC35" s="128">
        <v>0</v>
      </c>
      <c r="AD35" s="128">
        <v>351.85185185185185</v>
      </c>
      <c r="AE35" s="128">
        <v>5049.4894366197159</v>
      </c>
      <c r="AF35" s="128" t="s">
        <v>23</v>
      </c>
      <c r="AG35" s="128" t="s">
        <v>23</v>
      </c>
      <c r="AH35" s="128">
        <v>197.24714215079393</v>
      </c>
      <c r="AI35" s="128">
        <v>774.40650941673982</v>
      </c>
      <c r="AJ35" s="128">
        <v>1927.2638634498658</v>
      </c>
      <c r="AK35" s="128">
        <v>4796.3775538989785</v>
      </c>
      <c r="AL35" s="128">
        <v>11936.734806185705</v>
      </c>
      <c r="AM35" s="128">
        <v>29706.926994806399</v>
      </c>
      <c r="AN35" s="128">
        <v>364.58333333333337</v>
      </c>
      <c r="AO35" s="128">
        <v>177.66497461928935</v>
      </c>
      <c r="AP35" s="128">
        <v>428.66043613707166</v>
      </c>
      <c r="AQ35" s="128">
        <v>2357.5809199318569</v>
      </c>
      <c r="AR35" s="128">
        <v>2318.2527301092041</v>
      </c>
      <c r="AS35" s="128">
        <v>8368.4210526315801</v>
      </c>
      <c r="AT35" s="128">
        <v>119.45558782055301</v>
      </c>
      <c r="AU35" s="128">
        <v>363.77146334875533</v>
      </c>
      <c r="AV35" s="128">
        <v>764.26399246289532</v>
      </c>
      <c r="AW35" s="128">
        <v>1605.6769401269273</v>
      </c>
      <c r="AX35" s="128">
        <v>3373.4396248957737</v>
      </c>
      <c r="AY35" s="128">
        <v>7087.412553808821</v>
      </c>
      <c r="AZ35" s="128">
        <v>0</v>
      </c>
      <c r="BA35" s="128">
        <v>5.0761421319796955</v>
      </c>
      <c r="BB35" s="128">
        <v>124.61059190031152</v>
      </c>
      <c r="BC35" s="128">
        <v>256.10448608745031</v>
      </c>
      <c r="BD35" s="128">
        <v>387.83151326053041</v>
      </c>
      <c r="BE35" s="128">
        <v>315.78947368421052</v>
      </c>
      <c r="BF35" s="128">
        <v>92.345039203096363</v>
      </c>
      <c r="BG35" s="128">
        <v>142.61270850467892</v>
      </c>
      <c r="BH35" s="128">
        <v>190.54080695390354</v>
      </c>
      <c r="BI35" s="128">
        <v>254.57618395525805</v>
      </c>
      <c r="BJ35" s="128">
        <v>340.13204033979105</v>
      </c>
      <c r="BK35" s="128">
        <v>454.4408006604491</v>
      </c>
    </row>
    <row r="36" spans="1:63" x14ac:dyDescent="0.2">
      <c r="A36" s="98" t="s">
        <v>101</v>
      </c>
      <c r="B36" s="7" t="s">
        <v>27</v>
      </c>
      <c r="C36" s="32" t="str">
        <f t="shared" si="0"/>
        <v>②_K</v>
      </c>
      <c r="D36" s="128" t="s">
        <v>23</v>
      </c>
      <c r="E36" s="128">
        <v>2073.3333333333335</v>
      </c>
      <c r="F36" s="128">
        <v>11805.483870967742</v>
      </c>
      <c r="G36" s="128">
        <v>43625.263157894733</v>
      </c>
      <c r="H36" s="128">
        <v>30000</v>
      </c>
      <c r="I36" s="128" t="s">
        <v>23</v>
      </c>
      <c r="J36" s="128">
        <v>3758.3600105738433</v>
      </c>
      <c r="K36" s="128">
        <v>9812.3093237143094</v>
      </c>
      <c r="L36" s="128">
        <v>18604.576924672787</v>
      </c>
      <c r="M36" s="128">
        <v>35275.109164113113</v>
      </c>
      <c r="N36" s="128">
        <v>66883.183185418398</v>
      </c>
      <c r="O36" s="128">
        <v>126813.50388463623</v>
      </c>
      <c r="P36" s="97" t="s">
        <v>23</v>
      </c>
      <c r="Q36" s="97">
        <v>0</v>
      </c>
      <c r="R36" s="97">
        <v>0</v>
      </c>
      <c r="S36" s="97">
        <v>1.3666666666666665</v>
      </c>
      <c r="T36" s="97" t="s">
        <v>23</v>
      </c>
      <c r="U36" s="97" t="s">
        <v>23</v>
      </c>
      <c r="V36" s="97">
        <v>0.24227070158434222</v>
      </c>
      <c r="W36" s="97">
        <v>0.46495241741910392</v>
      </c>
      <c r="X36" s="97">
        <v>0.7180371571755032</v>
      </c>
      <c r="Y36" s="97">
        <v>1.1088819839814748</v>
      </c>
      <c r="Z36" s="97">
        <v>1.7124730135632049</v>
      </c>
      <c r="AA36" s="97">
        <v>2.6446131008935541</v>
      </c>
      <c r="AB36" s="128" t="s">
        <v>23</v>
      </c>
      <c r="AC36" s="128">
        <v>0</v>
      </c>
      <c r="AD36" s="128">
        <v>0</v>
      </c>
      <c r="AE36" s="128">
        <v>59569.430555555555</v>
      </c>
      <c r="AF36" s="128" t="s">
        <v>23</v>
      </c>
      <c r="AG36" s="128" t="s">
        <v>23</v>
      </c>
      <c r="AH36" s="128">
        <v>2217.4364723177432</v>
      </c>
      <c r="AI36" s="128">
        <v>8705.815555330928</v>
      </c>
      <c r="AJ36" s="128">
        <v>21666.144999589455</v>
      </c>
      <c r="AK36" s="128">
        <v>53920.489833464228</v>
      </c>
      <c r="AL36" s="128">
        <v>134191.8104921669</v>
      </c>
      <c r="AM36" s="128">
        <v>333962.87865303858</v>
      </c>
      <c r="AN36" s="128">
        <v>0</v>
      </c>
      <c r="AO36" s="128">
        <v>0</v>
      </c>
      <c r="AP36" s="128">
        <v>1500</v>
      </c>
      <c r="AQ36" s="128">
        <v>22000</v>
      </c>
      <c r="AR36" s="128">
        <v>27000</v>
      </c>
      <c r="AS36" s="128" t="s">
        <v>23</v>
      </c>
      <c r="AT36" s="128">
        <v>1234.4520700632602</v>
      </c>
      <c r="AU36" s="128">
        <v>3759.2082894890696</v>
      </c>
      <c r="AV36" s="128">
        <v>7897.8914656373045</v>
      </c>
      <c r="AW36" s="128">
        <v>16593.038959132642</v>
      </c>
      <c r="AX36" s="128">
        <v>34861.069324289208</v>
      </c>
      <c r="AY36" s="128">
        <v>73241.20418363811</v>
      </c>
      <c r="AZ36" s="128">
        <v>0</v>
      </c>
      <c r="BA36" s="128">
        <v>0</v>
      </c>
      <c r="BB36" s="128">
        <v>0</v>
      </c>
      <c r="BC36" s="128">
        <v>7342.8571428571431</v>
      </c>
      <c r="BD36" s="128">
        <v>10333.333333333332</v>
      </c>
      <c r="BE36" s="128" t="s">
        <v>23</v>
      </c>
      <c r="BF36" s="128">
        <v>2461.3517639012425</v>
      </c>
      <c r="BG36" s="128">
        <v>3801.1791934022517</v>
      </c>
      <c r="BH36" s="128">
        <v>5078.6480285064554</v>
      </c>
      <c r="BI36" s="128">
        <v>6785.4380141354841</v>
      </c>
      <c r="BJ36" s="128">
        <v>9065.8318484053671</v>
      </c>
      <c r="BK36" s="128">
        <v>12112.60156416485</v>
      </c>
    </row>
    <row r="37" spans="1:63" x14ac:dyDescent="0.2">
      <c r="A37" s="98" t="s">
        <v>101</v>
      </c>
      <c r="B37" s="7" t="s">
        <v>28</v>
      </c>
      <c r="C37" s="32" t="str">
        <f t="shared" si="0"/>
        <v>③_K</v>
      </c>
      <c r="D37" s="128" t="s">
        <v>23</v>
      </c>
      <c r="E37" s="128" t="s">
        <v>23</v>
      </c>
      <c r="F37" s="128">
        <v>18700</v>
      </c>
      <c r="G37" s="128">
        <v>44858.181818181823</v>
      </c>
      <c r="H37" s="128" t="s">
        <v>23</v>
      </c>
      <c r="I37" s="128" t="s">
        <v>23</v>
      </c>
      <c r="J37" s="128">
        <v>4454.7349792454506</v>
      </c>
      <c r="K37" s="128">
        <v>11630.401943546747</v>
      </c>
      <c r="L37" s="128">
        <v>22051.761770354817</v>
      </c>
      <c r="M37" s="128">
        <v>41811.125663313811</v>
      </c>
      <c r="N37" s="128">
        <v>79275.762519054842</v>
      </c>
      <c r="O37" s="128">
        <v>150310.38804324472</v>
      </c>
      <c r="P37" s="97" t="s">
        <v>23</v>
      </c>
      <c r="Q37" s="97" t="s">
        <v>23</v>
      </c>
      <c r="R37" s="97">
        <v>3.5</v>
      </c>
      <c r="S37" s="97">
        <v>2.2380952380952381</v>
      </c>
      <c r="T37" s="97" t="s">
        <v>23</v>
      </c>
      <c r="U37" s="97" t="s">
        <v>23</v>
      </c>
      <c r="V37" s="97">
        <v>0.73595418464904006</v>
      </c>
      <c r="W37" s="97">
        <v>1.4124022220786432</v>
      </c>
      <c r="X37" s="97">
        <v>2.1812065887498342</v>
      </c>
      <c r="Y37" s="97">
        <v>3.3684895905953796</v>
      </c>
      <c r="Z37" s="97">
        <v>5.2020391743144456</v>
      </c>
      <c r="AA37" s="97">
        <v>8.0336337231545549</v>
      </c>
      <c r="AB37" s="128" t="s">
        <v>23</v>
      </c>
      <c r="AC37" s="128" t="s">
        <v>23</v>
      </c>
      <c r="AD37" s="128">
        <v>210085.74999999997</v>
      </c>
      <c r="AE37" s="128">
        <v>12759.194444444442</v>
      </c>
      <c r="AF37" s="128" t="s">
        <v>23</v>
      </c>
      <c r="AG37" s="128" t="s">
        <v>23</v>
      </c>
      <c r="AH37" s="128">
        <v>5898.5456119777236</v>
      </c>
      <c r="AI37" s="128">
        <v>23158.115591428912</v>
      </c>
      <c r="AJ37" s="128">
        <v>57633.553930959613</v>
      </c>
      <c r="AK37" s="128">
        <v>143432.50536076468</v>
      </c>
      <c r="AL37" s="128">
        <v>356960.17668302148</v>
      </c>
      <c r="AM37" s="128">
        <v>888366.04657418898</v>
      </c>
      <c r="AN37" s="128" t="s">
        <v>23</v>
      </c>
      <c r="AO37" s="128">
        <v>0</v>
      </c>
      <c r="AP37" s="128" t="s">
        <v>23</v>
      </c>
      <c r="AQ37" s="128">
        <v>10000</v>
      </c>
      <c r="AR37" s="128">
        <v>20000</v>
      </c>
      <c r="AS37" s="128" t="s">
        <v>23</v>
      </c>
      <c r="AT37" s="128">
        <v>789.44516945935914</v>
      </c>
      <c r="AU37" s="128">
        <v>2404.0535044642484</v>
      </c>
      <c r="AV37" s="128">
        <v>5050.7852169117868</v>
      </c>
      <c r="AW37" s="128">
        <v>10611.424105163464</v>
      </c>
      <c r="AX37" s="128">
        <v>22294.022949661899</v>
      </c>
      <c r="AY37" s="128">
        <v>46838.525569645397</v>
      </c>
      <c r="AZ37" s="128" t="s">
        <v>23</v>
      </c>
      <c r="BA37" s="128">
        <v>0</v>
      </c>
      <c r="BB37" s="128" t="s">
        <v>23</v>
      </c>
      <c r="BC37" s="128">
        <v>0</v>
      </c>
      <c r="BD37" s="128">
        <v>8333.3333333333339</v>
      </c>
      <c r="BE37" s="128" t="s">
        <v>23</v>
      </c>
      <c r="BF37" s="128">
        <v>1483.9541774746751</v>
      </c>
      <c r="BG37" s="128">
        <v>2291.7389647867553</v>
      </c>
      <c r="BH37" s="128">
        <v>3061.927623819342</v>
      </c>
      <c r="BI37" s="128">
        <v>4090.9549113418916</v>
      </c>
      <c r="BJ37" s="128">
        <v>5465.8091708113488</v>
      </c>
      <c r="BK37" s="128">
        <v>7302.7130680171686</v>
      </c>
    </row>
    <row r="38" spans="1:63" x14ac:dyDescent="0.2">
      <c r="A38" s="98" t="s">
        <v>101</v>
      </c>
      <c r="B38" s="7" t="s">
        <v>29</v>
      </c>
      <c r="C38" s="32" t="str">
        <f t="shared" si="0"/>
        <v>④_K</v>
      </c>
      <c r="D38" s="128" t="s">
        <v>23</v>
      </c>
      <c r="E38" s="128">
        <v>0</v>
      </c>
      <c r="F38" s="128">
        <v>9360</v>
      </c>
      <c r="G38" s="128">
        <v>11500</v>
      </c>
      <c r="H38" s="128" t="s">
        <v>23</v>
      </c>
      <c r="I38" s="128" t="s">
        <v>23</v>
      </c>
      <c r="J38" s="128">
        <v>1429.7862436837654</v>
      </c>
      <c r="K38" s="128">
        <v>3732.8794608142343</v>
      </c>
      <c r="L38" s="128">
        <v>7077.7062552855514</v>
      </c>
      <c r="M38" s="128">
        <v>13419.647315689504</v>
      </c>
      <c r="N38" s="128">
        <v>25444.250945425403</v>
      </c>
      <c r="O38" s="128">
        <v>48243.436727049047</v>
      </c>
      <c r="P38" s="97" t="s">
        <v>23</v>
      </c>
      <c r="Q38" s="97">
        <v>0</v>
      </c>
      <c r="R38" s="97">
        <v>1.6666666666666665</v>
      </c>
      <c r="S38" s="97">
        <v>0</v>
      </c>
      <c r="T38" s="97" t="s">
        <v>23</v>
      </c>
      <c r="U38" s="97" t="s">
        <v>23</v>
      </c>
      <c r="V38" s="97">
        <v>0.19606944468760681</v>
      </c>
      <c r="W38" s="97">
        <v>0.37628554213678755</v>
      </c>
      <c r="X38" s="97">
        <v>0.5811067774675055</v>
      </c>
      <c r="Y38" s="97">
        <v>0.8974171181307673</v>
      </c>
      <c r="Z38" s="97">
        <v>1.3859027551251799</v>
      </c>
      <c r="AA38" s="97">
        <v>2.140282827080735</v>
      </c>
      <c r="AB38" s="128" t="s">
        <v>23</v>
      </c>
      <c r="AC38" s="128">
        <v>0</v>
      </c>
      <c r="AD38" s="128">
        <v>86313.083333333328</v>
      </c>
      <c r="AE38" s="128">
        <v>0</v>
      </c>
      <c r="AF38" s="128" t="s">
        <v>23</v>
      </c>
      <c r="AG38" s="128" t="s">
        <v>23</v>
      </c>
      <c r="AH38" s="128">
        <v>2394.2316001676741</v>
      </c>
      <c r="AI38" s="128">
        <v>9399.9259812020609</v>
      </c>
      <c r="AJ38" s="128">
        <v>23393.576167533498</v>
      </c>
      <c r="AK38" s="128">
        <v>58219.544175198811</v>
      </c>
      <c r="AL38" s="128">
        <v>144890.85805837688</v>
      </c>
      <c r="AM38" s="128">
        <v>360589.57599732862</v>
      </c>
      <c r="AN38" s="128">
        <v>0</v>
      </c>
      <c r="AO38" s="128" t="s">
        <v>23</v>
      </c>
      <c r="AP38" s="128" t="s">
        <v>23</v>
      </c>
      <c r="AQ38" s="128">
        <v>10000</v>
      </c>
      <c r="AR38" s="128">
        <v>0</v>
      </c>
      <c r="AS38" s="128" t="s">
        <v>23</v>
      </c>
      <c r="AT38" s="128">
        <v>337.80672814378846</v>
      </c>
      <c r="AU38" s="128">
        <v>1028.7040570301235</v>
      </c>
      <c r="AV38" s="128">
        <v>2161.2510845439033</v>
      </c>
      <c r="AW38" s="128">
        <v>4540.6705830707288</v>
      </c>
      <c r="AX38" s="128">
        <v>9539.7010978550534</v>
      </c>
      <c r="AY38" s="128">
        <v>20042.391398248499</v>
      </c>
      <c r="AZ38" s="128">
        <v>0</v>
      </c>
      <c r="BA38" s="128" t="s">
        <v>23</v>
      </c>
      <c r="BB38" s="128" t="s">
        <v>23</v>
      </c>
      <c r="BC38" s="128">
        <v>175000</v>
      </c>
      <c r="BD38" s="128">
        <v>0</v>
      </c>
      <c r="BE38" s="128" t="s">
        <v>23</v>
      </c>
      <c r="BF38" s="128">
        <v>32702.8469423571</v>
      </c>
      <c r="BG38" s="128">
        <v>50504.516739726743</v>
      </c>
      <c r="BH38" s="128">
        <v>67477.656621946444</v>
      </c>
      <c r="BI38" s="128">
        <v>90154.988842963183</v>
      </c>
      <c r="BJ38" s="128">
        <v>120453.53114161489</v>
      </c>
      <c r="BK38" s="128">
        <v>160934.55670829979</v>
      </c>
    </row>
    <row r="39" spans="1:63" x14ac:dyDescent="0.2">
      <c r="A39" s="98" t="s">
        <v>101</v>
      </c>
      <c r="B39" s="7" t="s">
        <v>30</v>
      </c>
      <c r="C39" s="32" t="str">
        <f t="shared" si="0"/>
        <v>⑤_K</v>
      </c>
      <c r="D39" s="128" t="s">
        <v>23</v>
      </c>
      <c r="E39" s="128" t="s">
        <v>23</v>
      </c>
      <c r="F39" s="128">
        <v>70000</v>
      </c>
      <c r="G39" s="128" t="s">
        <v>23</v>
      </c>
      <c r="H39" s="128" t="s">
        <v>23</v>
      </c>
      <c r="I39" s="128" t="s">
        <v>23</v>
      </c>
      <c r="J39" s="128">
        <v>14140.885966144922</v>
      </c>
      <c r="K39" s="128">
        <v>36918.961148162845</v>
      </c>
      <c r="L39" s="128">
        <v>70000</v>
      </c>
      <c r="M39" s="128">
        <v>132723.12783491833</v>
      </c>
      <c r="N39" s="128">
        <v>251648.98088977268</v>
      </c>
      <c r="O39" s="128">
        <v>477137.7122880026</v>
      </c>
      <c r="P39" s="97" t="s">
        <v>23</v>
      </c>
      <c r="Q39" s="97" t="s">
        <v>23</v>
      </c>
      <c r="R39" s="97">
        <v>0</v>
      </c>
      <c r="S39" s="97" t="s">
        <v>23</v>
      </c>
      <c r="T39" s="97" t="s">
        <v>23</v>
      </c>
      <c r="U39" s="97" t="s">
        <v>23</v>
      </c>
      <c r="V39" s="97">
        <v>0.19606944468760681</v>
      </c>
      <c r="W39" s="97">
        <v>0.37628554213678755</v>
      </c>
      <c r="X39" s="97">
        <v>0.5811067774675055</v>
      </c>
      <c r="Y39" s="97">
        <v>0.8974171181307673</v>
      </c>
      <c r="Z39" s="97">
        <v>1.3859027551251799</v>
      </c>
      <c r="AA39" s="97">
        <v>2.140282827080735</v>
      </c>
      <c r="AB39" s="128" t="s">
        <v>23</v>
      </c>
      <c r="AC39" s="128" t="s">
        <v>23</v>
      </c>
      <c r="AD39" s="128">
        <v>0</v>
      </c>
      <c r="AE39" s="128" t="s">
        <v>23</v>
      </c>
      <c r="AF39" s="128" t="s">
        <v>23</v>
      </c>
      <c r="AG39" s="128" t="s">
        <v>23</v>
      </c>
      <c r="AH39" s="128">
        <v>2394.2316001676741</v>
      </c>
      <c r="AI39" s="128">
        <v>9399.9259812020609</v>
      </c>
      <c r="AJ39" s="128">
        <v>23393.576167533498</v>
      </c>
      <c r="AK39" s="128">
        <v>58219.544175198811</v>
      </c>
      <c r="AL39" s="128">
        <v>144890.85805837688</v>
      </c>
      <c r="AM39" s="128">
        <v>360589.57599732862</v>
      </c>
      <c r="AN39" s="128" t="s">
        <v>23</v>
      </c>
      <c r="AO39" s="128" t="s">
        <v>23</v>
      </c>
      <c r="AP39" s="128" t="s">
        <v>23</v>
      </c>
      <c r="AQ39" s="128">
        <v>25000</v>
      </c>
      <c r="AR39" s="128" t="s">
        <v>23</v>
      </c>
      <c r="AS39" s="128" t="s">
        <v>23</v>
      </c>
      <c r="AT39" s="128">
        <v>1328.289767150836</v>
      </c>
      <c r="AU39" s="128">
        <v>4044.9670137950711</v>
      </c>
      <c r="AV39" s="128">
        <v>8498.2549507461626</v>
      </c>
      <c r="AW39" s="128">
        <v>17854.369877820838</v>
      </c>
      <c r="AX39" s="128">
        <v>37511.056750073993</v>
      </c>
      <c r="AY39" s="128">
        <v>78808.683147937903</v>
      </c>
      <c r="AZ39" s="128" t="s">
        <v>23</v>
      </c>
      <c r="BA39" s="128" t="s">
        <v>23</v>
      </c>
      <c r="BB39" s="128" t="s">
        <v>23</v>
      </c>
      <c r="BC39" s="128">
        <v>150000</v>
      </c>
      <c r="BD39" s="128" t="s">
        <v>23</v>
      </c>
      <c r="BE39" s="128" t="s">
        <v>23</v>
      </c>
      <c r="BF39" s="128">
        <v>47712.552895244553</v>
      </c>
      <c r="BG39" s="128">
        <v>73684.698786022389</v>
      </c>
      <c r="BH39" s="128">
        <v>98448.042352294258</v>
      </c>
      <c r="BI39" s="128">
        <v>131533.64541998573</v>
      </c>
      <c r="BJ39" s="128">
        <v>175738.38406617497</v>
      </c>
      <c r="BK39" s="128">
        <v>234799.08532587357</v>
      </c>
    </row>
    <row r="40" spans="1:63" x14ac:dyDescent="0.2">
      <c r="A40" s="98" t="s">
        <v>109</v>
      </c>
      <c r="B40" s="7" t="s">
        <v>22</v>
      </c>
      <c r="C40" s="32" t="str">
        <f t="shared" si="0"/>
        <v>①_M</v>
      </c>
      <c r="D40" s="128" t="s">
        <v>23</v>
      </c>
      <c r="E40" s="128">
        <v>144.44444444444446</v>
      </c>
      <c r="F40" s="128">
        <v>4907.6923076923076</v>
      </c>
      <c r="G40" s="128">
        <v>1278.5714285714287</v>
      </c>
      <c r="H40" s="128">
        <v>2500</v>
      </c>
      <c r="I40" s="128" t="s">
        <v>23</v>
      </c>
      <c r="J40" s="128">
        <v>345.31192628942119</v>
      </c>
      <c r="K40" s="128">
        <v>901.53881596938709</v>
      </c>
      <c r="L40" s="128">
        <v>1709.3578788577979</v>
      </c>
      <c r="M40" s="128">
        <v>3241.0189181609762</v>
      </c>
      <c r="N40" s="128">
        <v>6145.1166884352624</v>
      </c>
      <c r="O40" s="128">
        <v>11651.415825709748</v>
      </c>
      <c r="P40" s="97" t="s">
        <v>23</v>
      </c>
      <c r="Q40" s="97">
        <v>0.41666666666666663</v>
      </c>
      <c r="R40" s="97">
        <v>1.2777777777777777</v>
      </c>
      <c r="S40" s="97">
        <v>2.2666666666666666</v>
      </c>
      <c r="T40" s="97">
        <v>2.1666666666666665</v>
      </c>
      <c r="U40" s="97" t="s">
        <v>23</v>
      </c>
      <c r="V40" s="97">
        <v>0.40011971124980472</v>
      </c>
      <c r="W40" s="97">
        <v>0.76788743247133917</v>
      </c>
      <c r="X40" s="97">
        <v>1.1858669583935406</v>
      </c>
      <c r="Y40" s="97">
        <v>1.8313627538917128</v>
      </c>
      <c r="Z40" s="97">
        <v>2.8282173751474211</v>
      </c>
      <c r="AA40" s="97">
        <v>4.3676838485919829</v>
      </c>
      <c r="AB40" s="128" t="s">
        <v>23</v>
      </c>
      <c r="AC40" s="128">
        <v>1493.0555555555554</v>
      </c>
      <c r="AD40" s="128">
        <v>4212.9629629629626</v>
      </c>
      <c r="AE40" s="128">
        <v>11325.288888888888</v>
      </c>
      <c r="AF40" s="128">
        <v>4583.3333333333339</v>
      </c>
      <c r="AG40" s="128" t="s">
        <v>23</v>
      </c>
      <c r="AH40" s="128">
        <v>306.18246287404793</v>
      </c>
      <c r="AI40" s="128">
        <v>1202.0944371282369</v>
      </c>
      <c r="AJ40" s="128">
        <v>2991.6499163679136</v>
      </c>
      <c r="AK40" s="128">
        <v>7445.3129019424923</v>
      </c>
      <c r="AL40" s="128">
        <v>18529.134677339098</v>
      </c>
      <c r="AM40" s="128">
        <v>46113.418792834716</v>
      </c>
      <c r="AN40" s="128">
        <v>172.41379310344828</v>
      </c>
      <c r="AO40" s="128">
        <v>35.714285714285715</v>
      </c>
      <c r="AP40" s="128">
        <v>676.22950819672133</v>
      </c>
      <c r="AQ40" s="128">
        <v>2154.3820224719102</v>
      </c>
      <c r="AR40" s="128">
        <v>1047.2972972972973</v>
      </c>
      <c r="AS40" s="128" t="s">
        <v>23</v>
      </c>
      <c r="AT40" s="128">
        <v>102.46253725937437</v>
      </c>
      <c r="AU40" s="128">
        <v>312.02347079201229</v>
      </c>
      <c r="AV40" s="128">
        <v>655.54428413481241</v>
      </c>
      <c r="AW40" s="128">
        <v>1377.2627660701751</v>
      </c>
      <c r="AX40" s="128">
        <v>2893.553910407044</v>
      </c>
      <c r="AY40" s="128">
        <v>6079.1988563824079</v>
      </c>
      <c r="AZ40" s="128">
        <v>155.17241379310346</v>
      </c>
      <c r="BA40" s="128">
        <v>723.21428571428567</v>
      </c>
      <c r="BB40" s="128">
        <v>6654.0983606557384</v>
      </c>
      <c r="BC40" s="128">
        <v>2308.9887640449438</v>
      </c>
      <c r="BD40" s="128">
        <v>1480.4054054054054</v>
      </c>
      <c r="BE40" s="128" t="s">
        <v>23</v>
      </c>
      <c r="BF40" s="128">
        <v>946.91950674600196</v>
      </c>
      <c r="BG40" s="128">
        <v>1462.3715226971703</v>
      </c>
      <c r="BH40" s="128">
        <v>1953.8332377439258</v>
      </c>
      <c r="BI40" s="128">
        <v>2610.4613373980733</v>
      </c>
      <c r="BJ40" s="128">
        <v>3487.7635728619275</v>
      </c>
      <c r="BK40" s="128">
        <v>4659.9022808387299</v>
      </c>
    </row>
    <row r="41" spans="1:63" x14ac:dyDescent="0.2">
      <c r="A41" s="98" t="s">
        <v>102</v>
      </c>
      <c r="B41" s="7" t="s">
        <v>27</v>
      </c>
      <c r="C41" s="32" t="str">
        <f t="shared" si="0"/>
        <v>②_M</v>
      </c>
      <c r="D41" s="128" t="s">
        <v>23</v>
      </c>
      <c r="E41" s="128">
        <v>11085.714285714286</v>
      </c>
      <c r="F41" s="128">
        <v>7181.8181818181811</v>
      </c>
      <c r="G41" s="128">
        <v>11500</v>
      </c>
      <c r="H41" s="128">
        <v>0</v>
      </c>
      <c r="I41" s="128" t="s">
        <v>23</v>
      </c>
      <c r="J41" s="128">
        <v>1385.9012200057057</v>
      </c>
      <c r="K41" s="128">
        <v>3618.3046394037915</v>
      </c>
      <c r="L41" s="128">
        <v>6860.46727430382</v>
      </c>
      <c r="M41" s="128">
        <v>13007.752500781424</v>
      </c>
      <c r="N41" s="128">
        <v>24663.27997151704</v>
      </c>
      <c r="O41" s="128">
        <v>46762.680864114765</v>
      </c>
      <c r="P41" s="97" t="s">
        <v>23</v>
      </c>
      <c r="Q41" s="97">
        <v>0.55555555555555547</v>
      </c>
      <c r="R41" s="97">
        <v>0.83333333333333326</v>
      </c>
      <c r="S41" s="97">
        <v>1.7222222222222217</v>
      </c>
      <c r="T41" s="97">
        <v>1.6666666666666665</v>
      </c>
      <c r="U41" s="97" t="s">
        <v>23</v>
      </c>
      <c r="V41" s="97">
        <v>0.33177798733596681</v>
      </c>
      <c r="W41" s="97">
        <v>0.63672980781210731</v>
      </c>
      <c r="X41" s="97">
        <v>0.98331709646365384</v>
      </c>
      <c r="Y41" s="97">
        <v>1.5185601495870882</v>
      </c>
      <c r="Z41" s="97">
        <v>2.3451488194471706</v>
      </c>
      <c r="AA41" s="97">
        <v>3.6216695050570689</v>
      </c>
      <c r="AB41" s="128" t="s">
        <v>23</v>
      </c>
      <c r="AC41" s="128">
        <v>20833.333333333328</v>
      </c>
      <c r="AD41" s="128">
        <v>10416.666666666664</v>
      </c>
      <c r="AE41" s="128">
        <v>18369.046296296296</v>
      </c>
      <c r="AF41" s="128">
        <v>6944.4444444444443</v>
      </c>
      <c r="AG41" s="128" t="s">
        <v>23</v>
      </c>
      <c r="AH41" s="128">
        <v>843.33904895386286</v>
      </c>
      <c r="AI41" s="128">
        <v>3311.0099443464369</v>
      </c>
      <c r="AJ41" s="128">
        <v>8240.1035369242491</v>
      </c>
      <c r="AK41" s="128">
        <v>20507.128471531763</v>
      </c>
      <c r="AL41" s="128">
        <v>51036.047819477142</v>
      </c>
      <c r="AM41" s="128">
        <v>127013.30567308818</v>
      </c>
      <c r="AN41" s="128">
        <v>0</v>
      </c>
      <c r="AO41" s="128">
        <v>142.85714285714286</v>
      </c>
      <c r="AP41" s="128">
        <v>5352.9411764705874</v>
      </c>
      <c r="AQ41" s="128">
        <v>7500</v>
      </c>
      <c r="AR41" s="128">
        <v>1609.090909090909</v>
      </c>
      <c r="AS41" s="128">
        <v>0</v>
      </c>
      <c r="AT41" s="128">
        <v>403.10949488293437</v>
      </c>
      <c r="AU41" s="128">
        <v>1227.5669436546227</v>
      </c>
      <c r="AV41" s="128">
        <v>2579.0511568344173</v>
      </c>
      <c r="AW41" s="128">
        <v>5418.4457344269676</v>
      </c>
      <c r="AX41" s="128">
        <v>11383.858788193402</v>
      </c>
      <c r="AY41" s="128">
        <v>23916.866064772552</v>
      </c>
      <c r="AZ41" s="128">
        <v>10208.333333333334</v>
      </c>
      <c r="BA41" s="128">
        <v>2214.2857142857142</v>
      </c>
      <c r="BB41" s="128">
        <v>32411.76470588235</v>
      </c>
      <c r="BC41" s="128">
        <v>17458.333333333332</v>
      </c>
      <c r="BD41" s="128">
        <v>3454.5454545454545</v>
      </c>
      <c r="BE41" s="128">
        <v>0</v>
      </c>
      <c r="BF41" s="128">
        <v>7347.3168331739917</v>
      </c>
      <c r="BG41" s="128">
        <v>11346.800682129433</v>
      </c>
      <c r="BH41" s="128">
        <v>15160.139520434903</v>
      </c>
      <c r="BI41" s="128">
        <v>20255.033706639537</v>
      </c>
      <c r="BJ41" s="128">
        <v>27062.177752657961</v>
      </c>
      <c r="BK41" s="128">
        <v>36157.010416447236</v>
      </c>
    </row>
    <row r="42" spans="1:63" x14ac:dyDescent="0.2">
      <c r="A42" s="98" t="s">
        <v>102</v>
      </c>
      <c r="B42" s="7" t="s">
        <v>28</v>
      </c>
      <c r="C42" s="32" t="str">
        <f t="shared" si="0"/>
        <v>③_M</v>
      </c>
      <c r="D42" s="128" t="s">
        <v>23</v>
      </c>
      <c r="E42" s="128">
        <v>20100</v>
      </c>
      <c r="F42" s="128">
        <v>19600</v>
      </c>
      <c r="G42" s="128">
        <v>17192.777777777777</v>
      </c>
      <c r="H42" s="128" t="s">
        <v>23</v>
      </c>
      <c r="I42" s="128" t="s">
        <v>23</v>
      </c>
      <c r="J42" s="128">
        <v>2888.8134371533206</v>
      </c>
      <c r="K42" s="128">
        <v>7542.1010611281799</v>
      </c>
      <c r="L42" s="128">
        <v>14300.160618285552</v>
      </c>
      <c r="M42" s="128">
        <v>27113.743511436827</v>
      </c>
      <c r="N42" s="128">
        <v>51408.869230737437</v>
      </c>
      <c r="O42" s="128">
        <v>97473.513182282244</v>
      </c>
      <c r="P42" s="97" t="s">
        <v>23</v>
      </c>
      <c r="Q42" s="97">
        <v>0.55555555555555547</v>
      </c>
      <c r="R42" s="97">
        <v>1.0833333333333333</v>
      </c>
      <c r="S42" s="97">
        <v>1.1999999999999997</v>
      </c>
      <c r="T42" s="97" t="s">
        <v>23</v>
      </c>
      <c r="U42" s="97" t="s">
        <v>23</v>
      </c>
      <c r="V42" s="97">
        <v>0.28444554403123951</v>
      </c>
      <c r="W42" s="97">
        <v>0.54589202266942394</v>
      </c>
      <c r="X42" s="97">
        <v>0.8430341286493831</v>
      </c>
      <c r="Y42" s="97">
        <v>1.3019178016052602</v>
      </c>
      <c r="Z42" s="97">
        <v>2.0105828513161135</v>
      </c>
      <c r="AA42" s="97">
        <v>3.1049912652105331</v>
      </c>
      <c r="AB42" s="128" t="s">
        <v>23</v>
      </c>
      <c r="AC42" s="128">
        <v>22916.550925925927</v>
      </c>
      <c r="AD42" s="128">
        <v>88194.444444444438</v>
      </c>
      <c r="AE42" s="128">
        <v>54737.111111111095</v>
      </c>
      <c r="AF42" s="128" t="s">
        <v>23</v>
      </c>
      <c r="AG42" s="128" t="s">
        <v>23</v>
      </c>
      <c r="AH42" s="128">
        <v>3393.1634243061967</v>
      </c>
      <c r="AI42" s="128">
        <v>13321.804385326233</v>
      </c>
      <c r="AJ42" s="128">
        <v>33153.946765148678</v>
      </c>
      <c r="AK42" s="128">
        <v>82510.158107189229</v>
      </c>
      <c r="AL42" s="128">
        <v>205342.85824545732</v>
      </c>
      <c r="AM42" s="128">
        <v>511036.34267233283</v>
      </c>
      <c r="AN42" s="128">
        <v>50000</v>
      </c>
      <c r="AO42" s="128">
        <v>3275</v>
      </c>
      <c r="AP42" s="128">
        <v>2000</v>
      </c>
      <c r="AQ42" s="128">
        <v>8153.8461538461534</v>
      </c>
      <c r="AR42" s="128">
        <v>7666.6666666666661</v>
      </c>
      <c r="AS42" s="128" t="s">
        <v>23</v>
      </c>
      <c r="AT42" s="128">
        <v>608.05362070604065</v>
      </c>
      <c r="AU42" s="128">
        <v>1851.6719011171112</v>
      </c>
      <c r="AV42" s="128">
        <v>3890.261613298605</v>
      </c>
      <c r="AW42" s="128">
        <v>8173.2273470123118</v>
      </c>
      <c r="AX42" s="128">
        <v>17171.504620047395</v>
      </c>
      <c r="AY42" s="128">
        <v>36076.394109371424</v>
      </c>
      <c r="AZ42" s="128">
        <v>175000</v>
      </c>
      <c r="BA42" s="128">
        <v>20500</v>
      </c>
      <c r="BB42" s="128">
        <v>75307.692307692312</v>
      </c>
      <c r="BC42" s="128">
        <v>38461.538461538461</v>
      </c>
      <c r="BD42" s="128">
        <v>17666.666666666668</v>
      </c>
      <c r="BE42" s="128" t="s">
        <v>23</v>
      </c>
      <c r="BF42" s="128">
        <v>19381.02949779974</v>
      </c>
      <c r="BG42" s="128">
        <v>29931.018862977759</v>
      </c>
      <c r="BH42" s="128">
        <v>39989.987897307066</v>
      </c>
      <c r="BI42" s="128">
        <v>53429.491971115131</v>
      </c>
      <c r="BJ42" s="128">
        <v>71385.633314575112</v>
      </c>
      <c r="BK42" s="128">
        <v>95376.325990108802</v>
      </c>
    </row>
    <row r="43" spans="1:63" x14ac:dyDescent="0.2">
      <c r="A43" s="98" t="s">
        <v>102</v>
      </c>
      <c r="B43" s="7" t="s">
        <v>29</v>
      </c>
      <c r="C43" s="32" t="str">
        <f t="shared" si="0"/>
        <v>④_M</v>
      </c>
      <c r="D43" s="128" t="s">
        <v>23</v>
      </c>
      <c r="E43" s="128">
        <v>0</v>
      </c>
      <c r="F43" s="128">
        <v>7000</v>
      </c>
      <c r="G43" s="128">
        <v>78424</v>
      </c>
      <c r="H43" s="128" t="s">
        <v>23</v>
      </c>
      <c r="I43" s="128" t="s">
        <v>23</v>
      </c>
      <c r="J43" s="128">
        <v>5749.3158359602839</v>
      </c>
      <c r="K43" s="128">
        <v>15010.287791338505</v>
      </c>
      <c r="L43" s="128">
        <v>28460.17636241049</v>
      </c>
      <c r="M43" s="128">
        <v>53961.766079321824</v>
      </c>
      <c r="N43" s="128">
        <v>102313.9196791971</v>
      </c>
      <c r="O43" s="128">
        <v>193991.76344105182</v>
      </c>
      <c r="P43" s="97" t="s">
        <v>23</v>
      </c>
      <c r="Q43" s="97" t="s">
        <v>23</v>
      </c>
      <c r="R43" s="97">
        <v>1.3333333333333333</v>
      </c>
      <c r="S43" s="97">
        <v>4.4166666666666661</v>
      </c>
      <c r="T43" s="97" t="s">
        <v>23</v>
      </c>
      <c r="U43" s="97" t="s">
        <v>23</v>
      </c>
      <c r="V43" s="97">
        <v>0.79658357760683352</v>
      </c>
      <c r="W43" s="97">
        <v>1.5287587713354465</v>
      </c>
      <c r="X43" s="97">
        <v>2.3608987953435183</v>
      </c>
      <c r="Y43" s="97">
        <v>3.6459925701590272</v>
      </c>
      <c r="Z43" s="97">
        <v>5.6305936738472537</v>
      </c>
      <c r="AA43" s="97">
        <v>8.6954607037462779</v>
      </c>
      <c r="AB43" s="128" t="s">
        <v>23</v>
      </c>
      <c r="AC43" s="128" t="s">
        <v>23</v>
      </c>
      <c r="AD43" s="128">
        <v>102963.24074074073</v>
      </c>
      <c r="AE43" s="128">
        <v>339166.66666666663</v>
      </c>
      <c r="AF43" s="128" t="s">
        <v>23</v>
      </c>
      <c r="AG43" s="128" t="s">
        <v>23</v>
      </c>
      <c r="AH43" s="128">
        <v>13158.259564960163</v>
      </c>
      <c r="AI43" s="128">
        <v>51660.27628380122</v>
      </c>
      <c r="AJ43" s="128">
        <v>128566.82174920525</v>
      </c>
      <c r="AK43" s="128">
        <v>319963.98091031826</v>
      </c>
      <c r="AL43" s="128">
        <v>796293.6913824064</v>
      </c>
      <c r="AM43" s="128">
        <v>1981734.447519402</v>
      </c>
      <c r="AN43" s="128">
        <v>0</v>
      </c>
      <c r="AO43" s="128">
        <v>50000</v>
      </c>
      <c r="AP43" s="128">
        <v>0</v>
      </c>
      <c r="AQ43" s="128">
        <v>76000</v>
      </c>
      <c r="AR43" s="128">
        <v>10000</v>
      </c>
      <c r="AS43" s="128" t="s">
        <v>23</v>
      </c>
      <c r="AT43" s="128">
        <v>3503.4717830159698</v>
      </c>
      <c r="AU43" s="128">
        <v>10668.927930129978</v>
      </c>
      <c r="AV43" s="128">
        <v>22414.835347770913</v>
      </c>
      <c r="AW43" s="128">
        <v>47092.345824999764</v>
      </c>
      <c r="AX43" s="128">
        <v>98938.448616439186</v>
      </c>
      <c r="AY43" s="128">
        <v>207864.28119346729</v>
      </c>
      <c r="AZ43" s="128">
        <v>0</v>
      </c>
      <c r="BA43" s="128">
        <v>340000</v>
      </c>
      <c r="BB43" s="128">
        <v>200000</v>
      </c>
      <c r="BC43" s="128">
        <v>140000</v>
      </c>
      <c r="BD43" s="128">
        <v>15500</v>
      </c>
      <c r="BE43" s="128" t="s">
        <v>23</v>
      </c>
      <c r="BF43" s="128">
        <v>57720.432290705183</v>
      </c>
      <c r="BG43" s="128">
        <v>89140.329096989371</v>
      </c>
      <c r="BH43" s="128">
        <v>119097.87294811553</v>
      </c>
      <c r="BI43" s="128">
        <v>159123.30013199968</v>
      </c>
      <c r="BJ43" s="128">
        <v>212600.14153173944</v>
      </c>
      <c r="BK43" s="128">
        <v>284049.03707892715</v>
      </c>
    </row>
    <row r="44" spans="1:63" x14ac:dyDescent="0.2">
      <c r="A44" s="98" t="s">
        <v>102</v>
      </c>
      <c r="B44" s="7" t="s">
        <v>30</v>
      </c>
      <c r="C44" s="32" t="str">
        <f t="shared" si="0"/>
        <v>⑤_M</v>
      </c>
      <c r="D44" s="128" t="s">
        <v>23</v>
      </c>
      <c r="E44" s="128" t="s">
        <v>23</v>
      </c>
      <c r="F44" s="128">
        <v>82115.555555555547</v>
      </c>
      <c r="G44" s="128">
        <v>0</v>
      </c>
      <c r="H44" s="128">
        <v>30000</v>
      </c>
      <c r="I44" s="128" t="s">
        <v>23</v>
      </c>
      <c r="J44" s="128">
        <v>10720.8260655712</v>
      </c>
      <c r="K44" s="128">
        <v>27989.884222150889</v>
      </c>
      <c r="L44" s="128">
        <v>53070.071167158516</v>
      </c>
      <c r="M44" s="128">
        <v>100623.22628181416</v>
      </c>
      <c r="N44" s="128">
        <v>190786.13321375923</v>
      </c>
      <c r="O44" s="128">
        <v>361739.03353799286</v>
      </c>
      <c r="P44" s="97" t="s">
        <v>23</v>
      </c>
      <c r="Q44" s="97" t="s">
        <v>23</v>
      </c>
      <c r="R44" s="97">
        <v>1.3749999999999998</v>
      </c>
      <c r="S44" s="97">
        <v>0</v>
      </c>
      <c r="T44" s="97" t="s">
        <v>23</v>
      </c>
      <c r="U44" s="97" t="s">
        <v>23</v>
      </c>
      <c r="V44" s="97">
        <v>0.38886735974075992</v>
      </c>
      <c r="W44" s="97">
        <v>0.74629254707427628</v>
      </c>
      <c r="X44" s="97">
        <v>1.1525174595220014</v>
      </c>
      <c r="Y44" s="97">
        <v>1.7798603238239867</v>
      </c>
      <c r="Z44" s="97">
        <v>2.7486809385401321</v>
      </c>
      <c r="AA44" s="97">
        <v>4.2448538240695193</v>
      </c>
      <c r="AB44" s="128" t="s">
        <v>23</v>
      </c>
      <c r="AC44" s="128" t="s">
        <v>23</v>
      </c>
      <c r="AD44" s="128">
        <v>226695.69791666666</v>
      </c>
      <c r="AE44" s="128">
        <v>0</v>
      </c>
      <c r="AF44" s="128" t="s">
        <v>23</v>
      </c>
      <c r="AG44" s="128" t="s">
        <v>23</v>
      </c>
      <c r="AH44" s="128">
        <v>17696.249355845943</v>
      </c>
      <c r="AI44" s="128">
        <v>69476.751571651243</v>
      </c>
      <c r="AJ44" s="128">
        <v>172906.64660705996</v>
      </c>
      <c r="AK44" s="128">
        <v>430312.41047685372</v>
      </c>
      <c r="AL44" s="128">
        <v>1070917.5976977134</v>
      </c>
      <c r="AM44" s="128">
        <v>2665190.3899023831</v>
      </c>
      <c r="AN44" s="128" t="s">
        <v>23</v>
      </c>
      <c r="AO44" s="128" t="s">
        <v>23</v>
      </c>
      <c r="AP44" s="128">
        <v>0</v>
      </c>
      <c r="AQ44" s="128">
        <v>123125</v>
      </c>
      <c r="AR44" s="128">
        <v>350000</v>
      </c>
      <c r="AS44" s="128" t="s">
        <v>23</v>
      </c>
      <c r="AT44" s="128">
        <v>7615.8208990584799</v>
      </c>
      <c r="AU44" s="128">
        <v>23192.036166732341</v>
      </c>
      <c r="AV44" s="128">
        <v>48725.202331601118</v>
      </c>
      <c r="AW44" s="128">
        <v>102368.99102723208</v>
      </c>
      <c r="AX44" s="128">
        <v>215071.66358418661</v>
      </c>
      <c r="AY44" s="128">
        <v>451853.82812422694</v>
      </c>
      <c r="AZ44" s="128" t="s">
        <v>23</v>
      </c>
      <c r="BA44" s="128" t="s">
        <v>23</v>
      </c>
      <c r="BB44" s="128">
        <v>100000</v>
      </c>
      <c r="BC44" s="128">
        <v>413125</v>
      </c>
      <c r="BD44" s="128">
        <v>100000</v>
      </c>
      <c r="BE44" s="128" t="s">
        <v>23</v>
      </c>
      <c r="BF44" s="128">
        <v>115992.87884929008</v>
      </c>
      <c r="BG44" s="128">
        <v>179133.15931970149</v>
      </c>
      <c r="BH44" s="128">
        <v>239334.74854282194</v>
      </c>
      <c r="BI44" s="128">
        <v>319768.38949077745</v>
      </c>
      <c r="BJ44" s="128">
        <v>427233.50261539931</v>
      </c>
      <c r="BK44" s="128">
        <v>570814.60130469466</v>
      </c>
    </row>
    <row r="45" spans="1:63" x14ac:dyDescent="0.2">
      <c r="A45" s="98" t="s">
        <v>103</v>
      </c>
      <c r="B45" s="7" t="s">
        <v>22</v>
      </c>
      <c r="C45" s="32" t="str">
        <f t="shared" si="0"/>
        <v>①_FGHJLMNOPQRST</v>
      </c>
      <c r="D45" s="128" t="s">
        <v>23</v>
      </c>
      <c r="E45" s="128">
        <v>236.53846153846155</v>
      </c>
      <c r="F45" s="128">
        <v>13179.146341463416</v>
      </c>
      <c r="G45" s="128">
        <v>1464.9444444444443</v>
      </c>
      <c r="H45" s="128">
        <v>5000</v>
      </c>
      <c r="I45" s="128" t="s">
        <v>23</v>
      </c>
      <c r="J45" s="128">
        <v>593.13299901274922</v>
      </c>
      <c r="K45" s="128">
        <v>1548.5489522135492</v>
      </c>
      <c r="L45" s="128">
        <v>2936.118007760967</v>
      </c>
      <c r="M45" s="128">
        <v>5567.0109383209219</v>
      </c>
      <c r="N45" s="128">
        <v>10555.301491787957</v>
      </c>
      <c r="O45" s="128">
        <v>20013.323274723938</v>
      </c>
      <c r="P45" s="97" t="s">
        <v>23</v>
      </c>
      <c r="Q45" s="97">
        <v>0.96666666666666667</v>
      </c>
      <c r="R45" s="97">
        <v>0.34782608695652167</v>
      </c>
      <c r="S45" s="97">
        <v>0.75985663082437249</v>
      </c>
      <c r="T45" s="97">
        <v>4.833333333333333</v>
      </c>
      <c r="U45" s="97" t="s">
        <v>23</v>
      </c>
      <c r="V45" s="97">
        <v>0.21908660557734261</v>
      </c>
      <c r="W45" s="97">
        <v>0.42045879349496484</v>
      </c>
      <c r="X45" s="97">
        <v>0.64932458780708313</v>
      </c>
      <c r="Y45" s="97">
        <v>1.0027675169454813</v>
      </c>
      <c r="Z45" s="97">
        <v>1.5485978999146663</v>
      </c>
      <c r="AA45" s="97">
        <v>2.3915368368982559</v>
      </c>
      <c r="AB45" s="128" t="s">
        <v>23</v>
      </c>
      <c r="AC45" s="128">
        <v>2319.8944444444442</v>
      </c>
      <c r="AD45" s="128">
        <v>864.84420289855063</v>
      </c>
      <c r="AE45" s="128">
        <v>3009.4832735961768</v>
      </c>
      <c r="AF45" s="128">
        <v>10180.555555555555</v>
      </c>
      <c r="AG45" s="128" t="s">
        <v>23</v>
      </c>
      <c r="AH45" s="128">
        <v>144.09329993130487</v>
      </c>
      <c r="AI45" s="128">
        <v>565.72069036535856</v>
      </c>
      <c r="AJ45" s="128">
        <v>1407.9079011980966</v>
      </c>
      <c r="AK45" s="128">
        <v>3503.8574547730764</v>
      </c>
      <c r="AL45" s="128">
        <v>8720.0427335633285</v>
      </c>
      <c r="AM45" s="128">
        <v>21701.552148357892</v>
      </c>
      <c r="AN45" s="128">
        <v>0</v>
      </c>
      <c r="AO45" s="128">
        <v>62.962962962962969</v>
      </c>
      <c r="AP45" s="128">
        <v>225.12953367875645</v>
      </c>
      <c r="AQ45" s="128">
        <v>4085.833914863922</v>
      </c>
      <c r="AR45" s="128">
        <v>1334.3501326259948</v>
      </c>
      <c r="AS45" s="128">
        <v>4727.2727272727279</v>
      </c>
      <c r="AT45" s="128">
        <v>156.99739237666188</v>
      </c>
      <c r="AU45" s="128">
        <v>478.09543453580255</v>
      </c>
      <c r="AV45" s="128">
        <v>1004.4524169459306</v>
      </c>
      <c r="AW45" s="128">
        <v>2110.2997122072848</v>
      </c>
      <c r="AX45" s="128">
        <v>4433.6245303513251</v>
      </c>
      <c r="AY45" s="128">
        <v>9314.8031828960229</v>
      </c>
      <c r="AZ45" s="128">
        <v>28.901734104046245</v>
      </c>
      <c r="BA45" s="128">
        <v>159.25925925925927</v>
      </c>
      <c r="BB45" s="128">
        <v>551.81347150259069</v>
      </c>
      <c r="BC45" s="128">
        <v>931.47243545010474</v>
      </c>
      <c r="BD45" s="128">
        <v>1343.2360742705569</v>
      </c>
      <c r="BE45" s="128">
        <v>2000</v>
      </c>
      <c r="BF45" s="128">
        <v>319.29925148343506</v>
      </c>
      <c r="BG45" s="128">
        <v>493.10857919959</v>
      </c>
      <c r="BH45" s="128">
        <v>658.82842827783566</v>
      </c>
      <c r="BI45" s="128">
        <v>880.24203231588001</v>
      </c>
      <c r="BJ45" s="128">
        <v>1176.0664874176293</v>
      </c>
      <c r="BK45" s="128">
        <v>1571.3091763953571</v>
      </c>
    </row>
    <row r="46" spans="1:63" x14ac:dyDescent="0.2">
      <c r="A46" s="98" t="s">
        <v>103</v>
      </c>
      <c r="B46" s="7" t="s">
        <v>27</v>
      </c>
      <c r="C46" s="32" t="str">
        <f t="shared" si="0"/>
        <v>②_FGHJLMNOPQRST</v>
      </c>
      <c r="D46" s="128">
        <v>0</v>
      </c>
      <c r="E46" s="128">
        <v>3192.4444444444448</v>
      </c>
      <c r="F46" s="128">
        <v>1480.2564102564102</v>
      </c>
      <c r="G46" s="128">
        <v>5912.1548117154816</v>
      </c>
      <c r="H46" s="128">
        <v>11676.470588235296</v>
      </c>
      <c r="I46" s="128" t="s">
        <v>23</v>
      </c>
      <c r="J46" s="128">
        <v>598.75945720816537</v>
      </c>
      <c r="K46" s="128">
        <v>1563.2384838324058</v>
      </c>
      <c r="L46" s="128">
        <v>2963.9700160878897</v>
      </c>
      <c r="M46" s="128">
        <v>5619.8195906299698</v>
      </c>
      <c r="N46" s="128">
        <v>10655.429056233723</v>
      </c>
      <c r="O46" s="128">
        <v>20203.169610948713</v>
      </c>
      <c r="P46" s="97" t="s">
        <v>23</v>
      </c>
      <c r="Q46" s="97">
        <v>0.21428571428571422</v>
      </c>
      <c r="R46" s="97">
        <v>0.80952380952380942</v>
      </c>
      <c r="S46" s="97">
        <v>0.74698795180722866</v>
      </c>
      <c r="T46" s="97">
        <v>3.4999999999999996</v>
      </c>
      <c r="U46" s="97" t="s">
        <v>23</v>
      </c>
      <c r="V46" s="97">
        <v>0.185407102269778</v>
      </c>
      <c r="W46" s="97">
        <v>0.35582296927882306</v>
      </c>
      <c r="X46" s="97">
        <v>0.54950593597712694</v>
      </c>
      <c r="Y46" s="97">
        <v>0.84861518154969118</v>
      </c>
      <c r="Z46" s="97">
        <v>1.3105367553055707</v>
      </c>
      <c r="AA46" s="97">
        <v>2.0238933080014476</v>
      </c>
      <c r="AB46" s="128" t="s">
        <v>23</v>
      </c>
      <c r="AC46" s="128">
        <v>2548.1805555555552</v>
      </c>
      <c r="AD46" s="128">
        <v>6365.3412698412685</v>
      </c>
      <c r="AE46" s="128">
        <v>6069.4019410977235</v>
      </c>
      <c r="AF46" s="128">
        <v>221698.15277777775</v>
      </c>
      <c r="AG46" s="128" t="s">
        <v>23</v>
      </c>
      <c r="AH46" s="128">
        <v>618.65846101592342</v>
      </c>
      <c r="AI46" s="128">
        <v>2428.897747731171</v>
      </c>
      <c r="AJ46" s="128">
        <v>6044.7927545737457</v>
      </c>
      <c r="AK46" s="128">
        <v>15043.663110099555</v>
      </c>
      <c r="AL46" s="128">
        <v>37439.132979196533</v>
      </c>
      <c r="AM46" s="128">
        <v>93174.692092974117</v>
      </c>
      <c r="AN46" s="128">
        <v>43.478260869565219</v>
      </c>
      <c r="AO46" s="128">
        <v>333.33333333333337</v>
      </c>
      <c r="AP46" s="128">
        <v>1157.48031496063</v>
      </c>
      <c r="AQ46" s="128">
        <v>2915.9663865546217</v>
      </c>
      <c r="AR46" s="128">
        <v>1943.3497536945813</v>
      </c>
      <c r="AS46" s="128">
        <v>25000</v>
      </c>
      <c r="AT46" s="128">
        <v>142.11537579336695</v>
      </c>
      <c r="AU46" s="128">
        <v>432.77605644008668</v>
      </c>
      <c r="AV46" s="128">
        <v>909.23887677287678</v>
      </c>
      <c r="AW46" s="128">
        <v>1910.2612603746297</v>
      </c>
      <c r="AX46" s="128">
        <v>4013.3546597123795</v>
      </c>
      <c r="AY46" s="128">
        <v>8431.8391199935777</v>
      </c>
      <c r="AZ46" s="128">
        <v>159.42028985507247</v>
      </c>
      <c r="BA46" s="128">
        <v>512.82051282051282</v>
      </c>
      <c r="BB46" s="128">
        <v>1370.0787401574803</v>
      </c>
      <c r="BC46" s="128">
        <v>4100.8403361344535</v>
      </c>
      <c r="BD46" s="128">
        <v>3179.3103448275861</v>
      </c>
      <c r="BE46" s="128">
        <v>50000</v>
      </c>
      <c r="BF46" s="128">
        <v>1103.1096319810174</v>
      </c>
      <c r="BG46" s="128">
        <v>1703.583145905877</v>
      </c>
      <c r="BH46" s="128">
        <v>2276.1092664005168</v>
      </c>
      <c r="BI46" s="128">
        <v>3041.0452257905404</v>
      </c>
      <c r="BJ46" s="128">
        <v>4063.0545298593452</v>
      </c>
      <c r="BK46" s="128">
        <v>5428.5322600945756</v>
      </c>
    </row>
    <row r="47" spans="1:63" x14ac:dyDescent="0.2">
      <c r="A47" s="98" t="s">
        <v>103</v>
      </c>
      <c r="B47" s="7" t="s">
        <v>28</v>
      </c>
      <c r="C47" s="32" t="str">
        <f t="shared" si="0"/>
        <v>③_FGHJLMNOPQRST</v>
      </c>
      <c r="D47" s="128" t="s">
        <v>23</v>
      </c>
      <c r="E47" s="128">
        <v>1045.1162790697674</v>
      </c>
      <c r="F47" s="128">
        <v>8631.489361702128</v>
      </c>
      <c r="G47" s="128">
        <v>9653.0508474576272</v>
      </c>
      <c r="H47" s="128">
        <v>2215</v>
      </c>
      <c r="I47" s="128" t="s">
        <v>23</v>
      </c>
      <c r="J47" s="128">
        <v>1070.4306809393902</v>
      </c>
      <c r="K47" s="128">
        <v>2794.6755822808282</v>
      </c>
      <c r="L47" s="128">
        <v>5298.8297794883292</v>
      </c>
      <c r="M47" s="128">
        <v>10046.818031407167</v>
      </c>
      <c r="N47" s="128">
        <v>19049.215913094529</v>
      </c>
      <c r="O47" s="128">
        <v>36118.164554122894</v>
      </c>
      <c r="P47" s="97" t="s">
        <v>23</v>
      </c>
      <c r="Q47" s="97">
        <v>0.20430107526881716</v>
      </c>
      <c r="R47" s="97">
        <v>0.32795698924731181</v>
      </c>
      <c r="S47" s="97">
        <v>0.5459770114942526</v>
      </c>
      <c r="T47" s="97">
        <v>0.23809523809523808</v>
      </c>
      <c r="U47" s="97" t="s">
        <v>23</v>
      </c>
      <c r="V47" s="97">
        <v>0.11129145008392215</v>
      </c>
      <c r="W47" s="97">
        <v>0.21358434353063102</v>
      </c>
      <c r="X47" s="97">
        <v>0.3298434185958683</v>
      </c>
      <c r="Y47" s="97">
        <v>0.50938509346030925</v>
      </c>
      <c r="Z47" s="97">
        <v>0.78665560326816852</v>
      </c>
      <c r="AA47" s="97">
        <v>1.2148510941877895</v>
      </c>
      <c r="AB47" s="128" t="s">
        <v>23</v>
      </c>
      <c r="AC47" s="128">
        <v>14258.127240143367</v>
      </c>
      <c r="AD47" s="128">
        <v>38518.258960573468</v>
      </c>
      <c r="AE47" s="128">
        <v>27595.18726053639</v>
      </c>
      <c r="AF47" s="128">
        <v>31746.031746031746</v>
      </c>
      <c r="AG47" s="128" t="s">
        <v>23</v>
      </c>
      <c r="AH47" s="128">
        <v>1574.4338754683904</v>
      </c>
      <c r="AI47" s="128">
        <v>6181.3409741411479</v>
      </c>
      <c r="AJ47" s="128">
        <v>15383.490379099219</v>
      </c>
      <c r="AK47" s="128">
        <v>38284.860394183263</v>
      </c>
      <c r="AL47" s="128">
        <v>95279.452145237286</v>
      </c>
      <c r="AM47" s="128">
        <v>237121.77366267267</v>
      </c>
      <c r="AN47" s="128">
        <v>83.333333333333343</v>
      </c>
      <c r="AO47" s="128">
        <v>0</v>
      </c>
      <c r="AP47" s="128">
        <v>1529.4117647058824</v>
      </c>
      <c r="AQ47" s="128">
        <v>9321.4285714285706</v>
      </c>
      <c r="AR47" s="128">
        <v>9973.3333333333339</v>
      </c>
      <c r="AS47" s="128">
        <v>40000</v>
      </c>
      <c r="AT47" s="128">
        <v>470.38317033258738</v>
      </c>
      <c r="AU47" s="128">
        <v>1432.4317290502786</v>
      </c>
      <c r="AV47" s="128">
        <v>3009.4608909026183</v>
      </c>
      <c r="AW47" s="128">
        <v>6322.7130970333847</v>
      </c>
      <c r="AX47" s="128">
        <v>13283.675168613829</v>
      </c>
      <c r="AY47" s="128">
        <v>27908.27660170765</v>
      </c>
      <c r="AZ47" s="128">
        <v>2277.7777777777778</v>
      </c>
      <c r="BA47" s="128">
        <v>590.90909090909099</v>
      </c>
      <c r="BB47" s="128">
        <v>2803.9215686274511</v>
      </c>
      <c r="BC47" s="128">
        <v>7928.5714285714294</v>
      </c>
      <c r="BD47" s="128">
        <v>27933.333333333336</v>
      </c>
      <c r="BE47" s="128">
        <v>50000</v>
      </c>
      <c r="BF47" s="128">
        <v>4036.0749655652271</v>
      </c>
      <c r="BG47" s="128">
        <v>6233.0969539280431</v>
      </c>
      <c r="BH47" s="128">
        <v>8327.8645772610253</v>
      </c>
      <c r="BI47" s="128">
        <v>11126.624361825958</v>
      </c>
      <c r="BJ47" s="128">
        <v>14865.968165142349</v>
      </c>
      <c r="BK47" s="128">
        <v>19861.999677569649</v>
      </c>
    </row>
    <row r="48" spans="1:63" x14ac:dyDescent="0.2">
      <c r="A48" s="98" t="s">
        <v>103</v>
      </c>
      <c r="B48" s="7" t="s">
        <v>29</v>
      </c>
      <c r="C48" s="32" t="str">
        <f t="shared" si="0"/>
        <v>④_FGHJLMNOPQRST</v>
      </c>
      <c r="D48" s="128">
        <v>0</v>
      </c>
      <c r="E48" s="128">
        <v>300</v>
      </c>
      <c r="F48" s="128">
        <v>22183.91304347826</v>
      </c>
      <c r="G48" s="128">
        <v>13494.461538461539</v>
      </c>
      <c r="H48" s="128">
        <v>4910</v>
      </c>
      <c r="I48" s="128" t="s">
        <v>23</v>
      </c>
      <c r="J48" s="128">
        <v>1637.0855898735088</v>
      </c>
      <c r="K48" s="128">
        <v>4274.0956566269733</v>
      </c>
      <c r="L48" s="128">
        <v>8103.8763459024412</v>
      </c>
      <c r="M48" s="128">
        <v>15365.311660222578</v>
      </c>
      <c r="N48" s="128">
        <v>29133.31748147263</v>
      </c>
      <c r="O48" s="128">
        <v>55238.071719267835</v>
      </c>
      <c r="P48" s="97">
        <v>0</v>
      </c>
      <c r="Q48" s="97">
        <v>0</v>
      </c>
      <c r="R48" s="97">
        <v>1.0714285714285714</v>
      </c>
      <c r="S48" s="97">
        <v>0.17094017094017092</v>
      </c>
      <c r="T48" s="97">
        <v>0.83333333333333326</v>
      </c>
      <c r="U48" s="97" t="s">
        <v>23</v>
      </c>
      <c r="V48" s="97">
        <v>9.3122866640514029E-2</v>
      </c>
      <c r="W48" s="97">
        <v>0.17871621156976963</v>
      </c>
      <c r="X48" s="97">
        <v>0.27599572706611453</v>
      </c>
      <c r="Y48" s="97">
        <v>0.42622681339132779</v>
      </c>
      <c r="Z48" s="97">
        <v>0.65823227911860704</v>
      </c>
      <c r="AA48" s="97">
        <v>1.0165238780411541</v>
      </c>
      <c r="AB48" s="128">
        <v>0</v>
      </c>
      <c r="AC48" s="128">
        <v>0</v>
      </c>
      <c r="AD48" s="128">
        <v>599926.38492063491</v>
      </c>
      <c r="AE48" s="128">
        <v>28973.789173789173</v>
      </c>
      <c r="AF48" s="128">
        <v>34648.916666666664</v>
      </c>
      <c r="AG48" s="128" t="s">
        <v>23</v>
      </c>
      <c r="AH48" s="128">
        <v>7069.6792981810286</v>
      </c>
      <c r="AI48" s="128">
        <v>27756.070928595305</v>
      </c>
      <c r="AJ48" s="128">
        <v>69076.475780559544</v>
      </c>
      <c r="AK48" s="128">
        <v>171910.48108132646</v>
      </c>
      <c r="AL48" s="128">
        <v>427833.25541240722</v>
      </c>
      <c r="AM48" s="128">
        <v>1064747.7296639385</v>
      </c>
      <c r="AN48" s="128">
        <v>0</v>
      </c>
      <c r="AO48" s="128">
        <v>4230.7692307692305</v>
      </c>
      <c r="AP48" s="128">
        <v>545.4545454545455</v>
      </c>
      <c r="AQ48" s="128">
        <v>13703.125</v>
      </c>
      <c r="AR48" s="128">
        <v>8027.0270270270266</v>
      </c>
      <c r="AS48" s="128" t="s">
        <v>23</v>
      </c>
      <c r="AT48" s="128">
        <v>615.4572992885951</v>
      </c>
      <c r="AU48" s="128">
        <v>1874.2179120763101</v>
      </c>
      <c r="AV48" s="128">
        <v>3937.6295519245919</v>
      </c>
      <c r="AW48" s="128">
        <v>8272.744801063749</v>
      </c>
      <c r="AX48" s="128">
        <v>17380.585360061836</v>
      </c>
      <c r="AY48" s="128">
        <v>36515.66133401719</v>
      </c>
      <c r="AZ48" s="128">
        <v>2142.8571428571427</v>
      </c>
      <c r="BA48" s="128">
        <v>0</v>
      </c>
      <c r="BB48" s="128">
        <v>4545.454545454546</v>
      </c>
      <c r="BC48" s="128">
        <v>16218.75</v>
      </c>
      <c r="BD48" s="128">
        <v>9729.72972972973</v>
      </c>
      <c r="BE48" s="128" t="s">
        <v>23</v>
      </c>
      <c r="BF48" s="128">
        <v>3968.3401462393017</v>
      </c>
      <c r="BG48" s="128">
        <v>6128.4909444714858</v>
      </c>
      <c r="BH48" s="128">
        <v>8188.103446131352</v>
      </c>
      <c r="BI48" s="128">
        <v>10939.893466764353</v>
      </c>
      <c r="BJ48" s="128">
        <v>14616.482296727645</v>
      </c>
      <c r="BK48" s="128">
        <v>19528.668663876899</v>
      </c>
    </row>
    <row r="49" spans="1:63" x14ac:dyDescent="0.2">
      <c r="A49" s="98" t="s">
        <v>103</v>
      </c>
      <c r="B49" s="7" t="s">
        <v>30</v>
      </c>
      <c r="C49" s="32" t="str">
        <f t="shared" si="0"/>
        <v>⑤_FGHJLMNOPQRST</v>
      </c>
      <c r="D49" s="128" t="s">
        <v>23</v>
      </c>
      <c r="E49" s="128">
        <v>5429</v>
      </c>
      <c r="F49" s="128">
        <v>38634</v>
      </c>
      <c r="G49" s="128">
        <v>38423.829787234048</v>
      </c>
      <c r="H49" s="128" t="s">
        <v>23</v>
      </c>
      <c r="I49" s="128" t="s">
        <v>23</v>
      </c>
      <c r="J49" s="128">
        <v>4781.8771831591548</v>
      </c>
      <c r="K49" s="128">
        <v>12484.503330484602</v>
      </c>
      <c r="L49" s="128">
        <v>23671.176164105305</v>
      </c>
      <c r="M49" s="128">
        <v>44881.607714734564</v>
      </c>
      <c r="N49" s="128">
        <v>85097.533687991105</v>
      </c>
      <c r="O49" s="128">
        <v>161348.72631582143</v>
      </c>
      <c r="P49" s="97" t="s">
        <v>23</v>
      </c>
      <c r="Q49" s="97">
        <v>0.58333333333333326</v>
      </c>
      <c r="R49" s="97">
        <v>0.2745098039215686</v>
      </c>
      <c r="S49" s="97">
        <v>0.44444444444444431</v>
      </c>
      <c r="T49" s="97" t="s">
        <v>23</v>
      </c>
      <c r="U49" s="97" t="s">
        <v>23</v>
      </c>
      <c r="V49" s="97">
        <v>0.11071150195712608</v>
      </c>
      <c r="W49" s="97">
        <v>0.21247133943327984</v>
      </c>
      <c r="X49" s="97">
        <v>0.32812457970387399</v>
      </c>
      <c r="Y49" s="97">
        <v>0.506730649380846</v>
      </c>
      <c r="Z49" s="97">
        <v>0.782556281683222</v>
      </c>
      <c r="AA49" s="97">
        <v>1.2085204136559149</v>
      </c>
      <c r="AB49" s="128" t="s">
        <v>23</v>
      </c>
      <c r="AC49" s="128">
        <v>113227.62499999999</v>
      </c>
      <c r="AD49" s="128">
        <v>125104.57516339867</v>
      </c>
      <c r="AE49" s="128">
        <v>343725.65488215483</v>
      </c>
      <c r="AF49" s="128" t="s">
        <v>23</v>
      </c>
      <c r="AG49" s="128" t="s">
        <v>23</v>
      </c>
      <c r="AH49" s="128">
        <v>14376.124459419725</v>
      </c>
      <c r="AI49" s="128">
        <v>56441.701715753014</v>
      </c>
      <c r="AJ49" s="128">
        <v>140466.34524071278</v>
      </c>
      <c r="AK49" s="128">
        <v>349578.30018396198</v>
      </c>
      <c r="AL49" s="128">
        <v>869994.78594028577</v>
      </c>
      <c r="AM49" s="128">
        <v>2165154.2076981794</v>
      </c>
      <c r="AN49" s="128">
        <v>0</v>
      </c>
      <c r="AO49" s="128">
        <v>50100</v>
      </c>
      <c r="AP49" s="128">
        <v>15545.454545454544</v>
      </c>
      <c r="AQ49" s="128">
        <v>87352.941176470602</v>
      </c>
      <c r="AR49" s="128">
        <v>72480</v>
      </c>
      <c r="AS49" s="128">
        <v>0</v>
      </c>
      <c r="AT49" s="128">
        <v>4362.2900201233442</v>
      </c>
      <c r="AU49" s="128">
        <v>13284.239382386675</v>
      </c>
      <c r="AV49" s="128">
        <v>27909.461984053691</v>
      </c>
      <c r="AW49" s="128">
        <v>58636.256530585932</v>
      </c>
      <c r="AX49" s="128">
        <v>123191.57502517026</v>
      </c>
      <c r="AY49" s="128">
        <v>258818.77621682605</v>
      </c>
      <c r="AZ49" s="128">
        <v>0</v>
      </c>
      <c r="BA49" s="128">
        <v>225000</v>
      </c>
      <c r="BB49" s="128">
        <v>20500</v>
      </c>
      <c r="BC49" s="128">
        <v>40376.470588235294</v>
      </c>
      <c r="BD49" s="128">
        <v>73060</v>
      </c>
      <c r="BE49" s="128">
        <v>0</v>
      </c>
      <c r="BF49" s="128">
        <v>23418.822636669582</v>
      </c>
      <c r="BG49" s="128">
        <v>36166.769271284786</v>
      </c>
      <c r="BH49" s="128">
        <v>48321.39767992805</v>
      </c>
      <c r="BI49" s="128">
        <v>64560.852981569289</v>
      </c>
      <c r="BJ49" s="128">
        <v>86257.929982004105</v>
      </c>
      <c r="BK49" s="128">
        <v>115246.7810006228</v>
      </c>
    </row>
    <row r="51" spans="1:63" x14ac:dyDescent="0.2">
      <c r="C51">
        <v>1</v>
      </c>
      <c r="D51">
        <f>C51+1</f>
        <v>2</v>
      </c>
      <c r="E51">
        <f t="shared" ref="E51:BK51" si="1">D51+1</f>
        <v>3</v>
      </c>
      <c r="F51">
        <f t="shared" si="1"/>
        <v>4</v>
      </c>
      <c r="G51">
        <f t="shared" si="1"/>
        <v>5</v>
      </c>
      <c r="H51">
        <f t="shared" si="1"/>
        <v>6</v>
      </c>
      <c r="I51">
        <f t="shared" si="1"/>
        <v>7</v>
      </c>
      <c r="J51">
        <f t="shared" si="1"/>
        <v>8</v>
      </c>
      <c r="K51">
        <f t="shared" si="1"/>
        <v>9</v>
      </c>
      <c r="L51">
        <f t="shared" si="1"/>
        <v>10</v>
      </c>
      <c r="M51">
        <f t="shared" si="1"/>
        <v>11</v>
      </c>
      <c r="N51">
        <f t="shared" si="1"/>
        <v>12</v>
      </c>
      <c r="O51">
        <f t="shared" si="1"/>
        <v>13</v>
      </c>
      <c r="P51">
        <f t="shared" si="1"/>
        <v>14</v>
      </c>
      <c r="Q51">
        <f t="shared" si="1"/>
        <v>15</v>
      </c>
      <c r="R51">
        <f t="shared" si="1"/>
        <v>16</v>
      </c>
      <c r="S51">
        <f t="shared" si="1"/>
        <v>17</v>
      </c>
      <c r="T51">
        <f t="shared" si="1"/>
        <v>18</v>
      </c>
      <c r="U51">
        <f t="shared" si="1"/>
        <v>19</v>
      </c>
      <c r="V51">
        <f t="shared" si="1"/>
        <v>20</v>
      </c>
      <c r="W51">
        <f t="shared" si="1"/>
        <v>21</v>
      </c>
      <c r="X51">
        <f t="shared" si="1"/>
        <v>22</v>
      </c>
      <c r="Y51">
        <f t="shared" si="1"/>
        <v>23</v>
      </c>
      <c r="Z51">
        <f t="shared" si="1"/>
        <v>24</v>
      </c>
      <c r="AA51">
        <f t="shared" si="1"/>
        <v>25</v>
      </c>
      <c r="AB51">
        <f t="shared" si="1"/>
        <v>26</v>
      </c>
      <c r="AC51">
        <f t="shared" si="1"/>
        <v>27</v>
      </c>
      <c r="AD51">
        <f t="shared" si="1"/>
        <v>28</v>
      </c>
      <c r="AE51">
        <f t="shared" si="1"/>
        <v>29</v>
      </c>
      <c r="AF51">
        <f t="shared" si="1"/>
        <v>30</v>
      </c>
      <c r="AG51">
        <f t="shared" si="1"/>
        <v>31</v>
      </c>
      <c r="AH51">
        <f t="shared" si="1"/>
        <v>32</v>
      </c>
      <c r="AI51">
        <f t="shared" si="1"/>
        <v>33</v>
      </c>
      <c r="AJ51">
        <f t="shared" si="1"/>
        <v>34</v>
      </c>
      <c r="AK51">
        <f t="shared" si="1"/>
        <v>35</v>
      </c>
      <c r="AL51">
        <f t="shared" si="1"/>
        <v>36</v>
      </c>
      <c r="AM51">
        <f t="shared" si="1"/>
        <v>37</v>
      </c>
      <c r="AN51">
        <f t="shared" si="1"/>
        <v>38</v>
      </c>
      <c r="AO51">
        <f t="shared" si="1"/>
        <v>39</v>
      </c>
      <c r="AP51">
        <f t="shared" si="1"/>
        <v>40</v>
      </c>
      <c r="AQ51">
        <f t="shared" si="1"/>
        <v>41</v>
      </c>
      <c r="AR51">
        <f t="shared" si="1"/>
        <v>42</v>
      </c>
      <c r="AS51">
        <f t="shared" si="1"/>
        <v>43</v>
      </c>
      <c r="AT51">
        <f t="shared" si="1"/>
        <v>44</v>
      </c>
      <c r="AU51">
        <f t="shared" si="1"/>
        <v>45</v>
      </c>
      <c r="AV51">
        <f t="shared" si="1"/>
        <v>46</v>
      </c>
      <c r="AW51">
        <f t="shared" si="1"/>
        <v>47</v>
      </c>
      <c r="AX51">
        <f t="shared" si="1"/>
        <v>48</v>
      </c>
      <c r="AY51">
        <f t="shared" si="1"/>
        <v>49</v>
      </c>
      <c r="AZ51">
        <f t="shared" si="1"/>
        <v>50</v>
      </c>
      <c r="BA51">
        <f t="shared" si="1"/>
        <v>51</v>
      </c>
      <c r="BB51">
        <f t="shared" si="1"/>
        <v>52</v>
      </c>
      <c r="BC51">
        <f t="shared" si="1"/>
        <v>53</v>
      </c>
      <c r="BD51">
        <f t="shared" si="1"/>
        <v>54</v>
      </c>
      <c r="BE51">
        <f t="shared" si="1"/>
        <v>55</v>
      </c>
      <c r="BF51">
        <f t="shared" si="1"/>
        <v>56</v>
      </c>
      <c r="BG51">
        <f t="shared" si="1"/>
        <v>57</v>
      </c>
      <c r="BH51">
        <f t="shared" si="1"/>
        <v>58</v>
      </c>
      <c r="BI51">
        <f t="shared" si="1"/>
        <v>59</v>
      </c>
      <c r="BJ51">
        <f t="shared" si="1"/>
        <v>60</v>
      </c>
      <c r="BK51">
        <f t="shared" si="1"/>
        <v>61</v>
      </c>
    </row>
    <row r="53" spans="1:63" x14ac:dyDescent="0.2">
      <c r="A53" t="s">
        <v>118</v>
      </c>
    </row>
    <row r="54" spans="1:63" x14ac:dyDescent="0.2">
      <c r="B54" s="104" t="s">
        <v>104</v>
      </c>
      <c r="C54" s="104"/>
      <c r="D54" s="104"/>
      <c r="E54" s="105" t="s">
        <v>105</v>
      </c>
      <c r="F54" s="105"/>
    </row>
    <row r="55" spans="1:63" ht="26.4" x14ac:dyDescent="0.2">
      <c r="B55" s="126" t="s">
        <v>163</v>
      </c>
      <c r="C55" s="90" t="s">
        <v>87</v>
      </c>
      <c r="D55" s="91" t="s">
        <v>164</v>
      </c>
      <c r="E55" s="127" t="s">
        <v>163</v>
      </c>
      <c r="F55" s="100" t="s">
        <v>165</v>
      </c>
    </row>
    <row r="56" spans="1:63" x14ac:dyDescent="0.2">
      <c r="A56" s="96" t="s">
        <v>98</v>
      </c>
      <c r="B56" s="117">
        <v>102</v>
      </c>
      <c r="C56" s="117">
        <v>41</v>
      </c>
      <c r="D56" s="117">
        <v>41</v>
      </c>
      <c r="E56" s="117">
        <v>593</v>
      </c>
      <c r="F56" s="117">
        <v>593</v>
      </c>
    </row>
    <row r="57" spans="1:63" x14ac:dyDescent="0.2">
      <c r="A57" s="98" t="s">
        <v>37</v>
      </c>
      <c r="B57" s="117">
        <v>1802</v>
      </c>
      <c r="C57" s="117">
        <v>729</v>
      </c>
      <c r="D57" s="117">
        <v>729</v>
      </c>
      <c r="E57" s="117">
        <v>2714</v>
      </c>
      <c r="F57" s="117">
        <v>2714</v>
      </c>
    </row>
    <row r="58" spans="1:63" x14ac:dyDescent="0.2">
      <c r="A58" s="96" t="s">
        <v>24</v>
      </c>
      <c r="B58" s="117">
        <v>313</v>
      </c>
      <c r="C58" s="117">
        <v>161</v>
      </c>
      <c r="D58" s="117">
        <v>161</v>
      </c>
      <c r="E58" s="117">
        <v>358</v>
      </c>
      <c r="F58" s="117">
        <v>358</v>
      </c>
    </row>
    <row r="59" spans="1:63" x14ac:dyDescent="0.2">
      <c r="A59" s="96" t="s">
        <v>25</v>
      </c>
      <c r="B59" s="117">
        <v>244</v>
      </c>
      <c r="C59" s="117">
        <v>128</v>
      </c>
      <c r="D59" s="117">
        <v>128</v>
      </c>
      <c r="E59" s="117">
        <v>213</v>
      </c>
      <c r="F59" s="117">
        <v>213</v>
      </c>
    </row>
    <row r="60" spans="1:63" x14ac:dyDescent="0.2">
      <c r="A60" s="96" t="s">
        <v>26</v>
      </c>
      <c r="B60" s="117">
        <v>341</v>
      </c>
      <c r="C60" s="117">
        <v>193</v>
      </c>
      <c r="D60" s="117">
        <v>193</v>
      </c>
      <c r="E60" s="117">
        <v>527</v>
      </c>
      <c r="F60" s="117">
        <v>527</v>
      </c>
    </row>
    <row r="61" spans="1:63" x14ac:dyDescent="0.2">
      <c r="A61" s="98" t="s">
        <v>43</v>
      </c>
      <c r="B61" s="117">
        <v>1674</v>
      </c>
      <c r="C61" s="117">
        <v>758</v>
      </c>
      <c r="D61" s="117">
        <v>758</v>
      </c>
      <c r="E61" s="117">
        <v>2683</v>
      </c>
      <c r="F61" s="117">
        <v>2683</v>
      </c>
    </row>
    <row r="62" spans="1:63" x14ac:dyDescent="0.2">
      <c r="A62" s="98" t="s">
        <v>45</v>
      </c>
      <c r="B62" s="117">
        <v>316</v>
      </c>
      <c r="C62" s="117">
        <v>122</v>
      </c>
      <c r="D62" s="117">
        <v>122</v>
      </c>
      <c r="E62" s="117">
        <v>3757</v>
      </c>
      <c r="F62" s="117">
        <v>3757</v>
      </c>
    </row>
    <row r="63" spans="1:63" x14ac:dyDescent="0.2">
      <c r="A63" s="98" t="s">
        <v>46</v>
      </c>
      <c r="B63" s="117">
        <v>151</v>
      </c>
      <c r="C63" s="117">
        <v>65</v>
      </c>
      <c r="D63" s="117">
        <v>65</v>
      </c>
      <c r="E63" s="117">
        <v>1020</v>
      </c>
      <c r="F63" s="117">
        <v>1020</v>
      </c>
    </row>
    <row r="64" spans="1:63" x14ac:dyDescent="0.2">
      <c r="A64" s="98" t="s">
        <v>103</v>
      </c>
      <c r="B64" s="117">
        <v>1346</v>
      </c>
      <c r="C64" s="117">
        <v>621</v>
      </c>
      <c r="D64" s="117">
        <v>621</v>
      </c>
      <c r="E64" s="117">
        <v>4531</v>
      </c>
      <c r="F64" s="117">
        <v>4531</v>
      </c>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震災の影響度評価</vt:lpstr>
      <vt:lpstr>List</vt:lpstr>
      <vt:lpstr>Table</vt:lpstr>
      <vt:lpstr>被害データ</vt:lpstr>
      <vt:lpstr>震災の影響度評価!Print_Area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2020-05-08T04:46:01Z</dcterms:modified>
</cp:coreProperties>
</file>